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40ECCB4E-C2D5-4AE6-A467-4C67F82D1CD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C2432" i="5"/>
  <c r="V2432" i="5" s="1"/>
  <c r="H2432" i="5" s="1"/>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T1630" i="5"/>
  <c r="V1628" i="5"/>
  <c r="T1628" i="5"/>
  <c r="V1627" i="5"/>
  <c r="T1626" i="5"/>
  <c r="V1624" i="5"/>
  <c r="T1624" i="5"/>
  <c r="S1623" i="5"/>
  <c r="V1620" i="5"/>
  <c r="V1619" i="5"/>
  <c r="T1619" i="5"/>
  <c r="V1616" i="5"/>
  <c r="T1616" i="5"/>
  <c r="S1615" i="5"/>
  <c r="V1612" i="5"/>
  <c r="T1612" i="5"/>
  <c r="T1608" i="5"/>
  <c r="V1604" i="5"/>
  <c r="T1603" i="5"/>
  <c r="V1600" i="5"/>
  <c r="T1600" i="5"/>
  <c r="T1599" i="5"/>
  <c r="V1596" i="5"/>
  <c r="T1595" i="5"/>
  <c r="T1592" i="5"/>
  <c r="T1591" i="5"/>
  <c r="V1588" i="5"/>
  <c r="V1584" i="5"/>
  <c r="T1584" i="5"/>
  <c r="V1580" i="5"/>
  <c r="T1580" i="5"/>
  <c r="T1576" i="5"/>
  <c r="T1575" i="5"/>
  <c r="V1572" i="5"/>
  <c r="T1572" i="5"/>
  <c r="V1568" i="5"/>
  <c r="T1568" i="5"/>
  <c r="T1567" i="5"/>
  <c r="V1564" i="5"/>
  <c r="T1563" i="5"/>
  <c r="V1560" i="5"/>
  <c r="T1560" i="5"/>
  <c r="S1559" i="5"/>
  <c r="V1556" i="5"/>
  <c r="V1552" i="5"/>
  <c r="T1551" i="5"/>
  <c r="V1550" i="5"/>
  <c r="R1550" i="5" s="1"/>
  <c r="S1549" i="5"/>
  <c r="V1548" i="5"/>
  <c r="T1546" i="5"/>
  <c r="V1545" i="5"/>
  <c r="S1545" i="5"/>
  <c r="V1544" i="5"/>
  <c r="V1542" i="5"/>
  <c r="V1541" i="5"/>
  <c r="S1541" i="5"/>
  <c r="V1540" i="5"/>
  <c r="S1539" i="5"/>
  <c r="V1538" i="5"/>
  <c r="T1538" i="5"/>
  <c r="V1537" i="5"/>
  <c r="S1537" i="5"/>
  <c r="V1536" i="5"/>
  <c r="S1535" i="5"/>
  <c r="V1534" i="5"/>
  <c r="T1534" i="5"/>
  <c r="V1533" i="5"/>
  <c r="V1530" i="5"/>
  <c r="V1529" i="5"/>
  <c r="V1528" i="5"/>
  <c r="S1527" i="5"/>
  <c r="T1526" i="5"/>
  <c r="V1524" i="5"/>
  <c r="V1523" i="5"/>
  <c r="S1523" i="5"/>
  <c r="V1522" i="5"/>
  <c r="V1521" i="5"/>
  <c r="V1519" i="5"/>
  <c r="V1518" i="5"/>
  <c r="S1518" i="5"/>
  <c r="V1517" i="5"/>
  <c r="R1517" i="5" s="1"/>
  <c r="T1516" i="5"/>
  <c r="S1515" i="5"/>
  <c r="V1514" i="5"/>
  <c r="V1513" i="5"/>
  <c r="V1512" i="5"/>
  <c r="V1511" i="5"/>
  <c r="S1511" i="5"/>
  <c r="V1510" i="5"/>
  <c r="V1508" i="5"/>
  <c r="T1508" i="5"/>
  <c r="V1506" i="5"/>
  <c r="T1506" i="5"/>
  <c r="V1505" i="5"/>
  <c r="S1504" i="5"/>
  <c r="V1503" i="5"/>
  <c r="R1503" i="5" s="1"/>
  <c r="V1502" i="5"/>
  <c r="T1502" i="5"/>
  <c r="V1501" i="5"/>
  <c r="S1500" i="5"/>
  <c r="V1498" i="5"/>
  <c r="T1498" i="5"/>
  <c r="V1497" i="5"/>
  <c r="V1496" i="5"/>
  <c r="S1495" i="5"/>
  <c r="V1494" i="5"/>
  <c r="T1494" i="5"/>
  <c r="V1492" i="5"/>
  <c r="S1491" i="5"/>
  <c r="V1490" i="5"/>
  <c r="S1490" i="5"/>
  <c r="V1489" i="5"/>
  <c r="S1488" i="5"/>
  <c r="V1487" i="5"/>
  <c r="V1486" i="5"/>
  <c r="V1485" i="5"/>
  <c r="S1484" i="5"/>
  <c r="S1483" i="5"/>
  <c r="V1482" i="5"/>
  <c r="S1482" i="5"/>
  <c r="V1481" i="5"/>
  <c r="V1480" i="5"/>
  <c r="V1479" i="5"/>
  <c r="S1479" i="5"/>
  <c r="V1478" i="5"/>
  <c r="S1478" i="5"/>
  <c r="V1477" i="5"/>
  <c r="T1476" i="5"/>
  <c r="S1475" i="5"/>
  <c r="V1474" i="5"/>
  <c r="S1474" i="5"/>
  <c r="V1473" i="5"/>
  <c r="T1473" i="5"/>
  <c r="V1469" i="5"/>
  <c r="R1469" i="5" s="1"/>
  <c r="S1469" i="5"/>
  <c r="V1468" i="5"/>
  <c r="T1468" i="5"/>
  <c r="V1467" i="5"/>
  <c r="R1467" i="5" s="1"/>
  <c r="V1466" i="5"/>
  <c r="V1465" i="5"/>
  <c r="X1465" i="5" s="1"/>
  <c r="S1465" i="5"/>
  <c r="V1464" i="5"/>
  <c r="T1464" i="5"/>
  <c r="S1463" i="5"/>
  <c r="V1462" i="5"/>
  <c r="V1461" i="5"/>
  <c r="T1460" i="5"/>
  <c r="S1459" i="5"/>
  <c r="V1458" i="5"/>
  <c r="V1457" i="5"/>
  <c r="T1457" i="5"/>
  <c r="V1454" i="5"/>
  <c r="T1454" i="5"/>
  <c r="V1453" i="5"/>
  <c r="V1452" i="5"/>
  <c r="T1452" i="5"/>
  <c r="V1451" i="5"/>
  <c r="V1450" i="5"/>
  <c r="V1449" i="5"/>
  <c r="V1448" i="5"/>
  <c r="V1447" i="5"/>
  <c r="S1447" i="5"/>
  <c r="V1446" i="5"/>
  <c r="V1445" i="5"/>
  <c r="T1444" i="5"/>
  <c r="S1443" i="5"/>
  <c r="V1442" i="5"/>
  <c r="V1441" i="5"/>
  <c r="T1441" i="5"/>
  <c r="V1438" i="5"/>
  <c r="S1438" i="5"/>
  <c r="T1436" i="5"/>
  <c r="S1434" i="5"/>
  <c r="T1432" i="5"/>
  <c r="V1431" i="5"/>
  <c r="V1430" i="5"/>
  <c r="S1430" i="5"/>
  <c r="S1429" i="5"/>
  <c r="T1428" i="5"/>
  <c r="V1426" i="5"/>
  <c r="S1426" i="5"/>
  <c r="T1424" i="5"/>
  <c r="V1423" i="5"/>
  <c r="V1422" i="5"/>
  <c r="T1422" i="5"/>
  <c r="V1421" i="5"/>
  <c r="S1421" i="5"/>
  <c r="T1420" i="5"/>
  <c r="V1418" i="5"/>
  <c r="T1418" i="5"/>
  <c r="V1417" i="5"/>
  <c r="V1415" i="5"/>
  <c r="S1414" i="5"/>
  <c r="V1413" i="5"/>
  <c r="S1413" i="5"/>
  <c r="T1412" i="5"/>
  <c r="V1411" i="5"/>
  <c r="V1410" i="5"/>
  <c r="V1409" i="5"/>
  <c r="R1409" i="5" s="1"/>
  <c r="S1409" i="5"/>
  <c r="S1408" i="5"/>
  <c r="V1407" i="5"/>
  <c r="S1406" i="5"/>
  <c r="V1405" i="5"/>
  <c r="S1405" i="5"/>
  <c r="S1404" i="5"/>
  <c r="V1401" i="5"/>
  <c r="R1401" i="5" s="1"/>
  <c r="T1400" i="5"/>
  <c r="T1397" i="5"/>
  <c r="V1396" i="5"/>
  <c r="V1395" i="5"/>
  <c r="T1395" i="5"/>
  <c r="V1394" i="5"/>
  <c r="R1394" i="5" s="1"/>
  <c r="S1394" i="5"/>
  <c r="V1392" i="5"/>
  <c r="S1391" i="5"/>
  <c r="S1390" i="5"/>
  <c r="V1388" i="5"/>
  <c r="V1386" i="5"/>
  <c r="T1385" i="5"/>
  <c r="V1382" i="5"/>
  <c r="S1382" i="5"/>
  <c r="T1381" i="5"/>
  <c r="V1379" i="5"/>
  <c r="T1379" i="5"/>
  <c r="V1378" i="5"/>
  <c r="S1378" i="5"/>
  <c r="S1377" i="5"/>
  <c r="V1376" i="5"/>
  <c r="S1375" i="5"/>
  <c r="S1374" i="5"/>
  <c r="V1372" i="5"/>
  <c r="V1371" i="5"/>
  <c r="V1370" i="5"/>
  <c r="T1369" i="5"/>
  <c r="V1368" i="5"/>
  <c r="V1366" i="5"/>
  <c r="V1364" i="5"/>
  <c r="V1363" i="5"/>
  <c r="S1363" i="5"/>
  <c r="V1362" i="5"/>
  <c r="S1362" i="5"/>
  <c r="V1360" i="5"/>
  <c r="T1359" i="5"/>
  <c r="S1358" i="5"/>
  <c r="T1357" i="5"/>
  <c r="V1356" i="5"/>
  <c r="V1355" i="5"/>
  <c r="V1354" i="5"/>
  <c r="V1352" i="5"/>
  <c r="R1352" i="5" s="1"/>
  <c r="S1351" i="5"/>
  <c r="V1350" i="5"/>
  <c r="S1350" i="5"/>
  <c r="T1349" i="5"/>
  <c r="V1348" i="5"/>
  <c r="S1347" i="5"/>
  <c r="T1346" i="5"/>
  <c r="S1345" i="5"/>
  <c r="V1344" i="5"/>
  <c r="S1344" i="5"/>
  <c r="V1343" i="5"/>
  <c r="T1343" i="5"/>
  <c r="V1341" i="5"/>
  <c r="T1341" i="5"/>
  <c r="V1340" i="5"/>
  <c r="T1340" i="5"/>
  <c r="T1339" i="5"/>
  <c r="T1338" i="5"/>
  <c r="V1336" i="5"/>
  <c r="S1336" i="5"/>
  <c r="V1335" i="5"/>
  <c r="S1335" i="5"/>
  <c r="T1334" i="5"/>
  <c r="T1333" i="5"/>
  <c r="V1332" i="5"/>
  <c r="V1331" i="5"/>
  <c r="T1330" i="5"/>
  <c r="T1328" i="5"/>
  <c r="V1327" i="5"/>
  <c r="S1326" i="5"/>
  <c r="T1325" i="5"/>
  <c r="V1323" i="5"/>
  <c r="T1323" i="5"/>
  <c r="T1322" i="5"/>
  <c r="T1321" i="5"/>
  <c r="V1320" i="5"/>
  <c r="S1320" i="5"/>
  <c r="T1319" i="5"/>
  <c r="T1318" i="5"/>
  <c r="T1317" i="5"/>
  <c r="V1315" i="5"/>
  <c r="S1315" i="5"/>
  <c r="S1314" i="5"/>
  <c r="T1313" i="5"/>
  <c r="V1311" i="5"/>
  <c r="S1311" i="5"/>
  <c r="S1308" i="5"/>
  <c r="T1307" i="5"/>
  <c r="T1305" i="5"/>
  <c r="V1304" i="5"/>
  <c r="T1303" i="5"/>
  <c r="T1302" i="5"/>
  <c r="T1301" i="5"/>
  <c r="V1300" i="5"/>
  <c r="T1300" i="5"/>
  <c r="V1299" i="5"/>
  <c r="S1299" i="5"/>
  <c r="T1298" i="5"/>
  <c r="T1296" i="5"/>
  <c r="V1295" i="5"/>
  <c r="S1294" i="5"/>
  <c r="T1293" i="5"/>
  <c r="V1292" i="5"/>
  <c r="T1291" i="5"/>
  <c r="T1290" i="5"/>
  <c r="S1288" i="5"/>
  <c r="V1287" i="5"/>
  <c r="T1285" i="5"/>
  <c r="S1284" i="5"/>
  <c r="V1283" i="5"/>
  <c r="S1282" i="5"/>
  <c r="T1281" i="5"/>
  <c r="V1280" i="5"/>
  <c r="V1279" i="5"/>
  <c r="T1278" i="5"/>
  <c r="T1277" i="5"/>
  <c r="V1276" i="5"/>
  <c r="V1275" i="5"/>
  <c r="T1274" i="5"/>
  <c r="T1273" i="5"/>
  <c r="V1272" i="5"/>
  <c r="T1271" i="5"/>
  <c r="T1268" i="5"/>
  <c r="V1267" i="5"/>
  <c r="T1266" i="5"/>
  <c r="T1265" i="5"/>
  <c r="V1264" i="5"/>
  <c r="V1263" i="5"/>
  <c r="T1261" i="5"/>
  <c r="V1260" i="5"/>
  <c r="T1259" i="5"/>
  <c r="S1258" i="5"/>
  <c r="V1256" i="5"/>
  <c r="S1256" i="5"/>
  <c r="V1255" i="5"/>
  <c r="T1254" i="5"/>
  <c r="T1252" i="5"/>
  <c r="V1251" i="5"/>
  <c r="R1251" i="5" s="1"/>
  <c r="T1251" i="5"/>
  <c r="T1250" i="5"/>
  <c r="V1249" i="5"/>
  <c r="R1249" i="5" s="1"/>
  <c r="T1249" i="5"/>
  <c r="V1248" i="5"/>
  <c r="S1248" i="5"/>
  <c r="V1247" i="5"/>
  <c r="R1247" i="5" s="1"/>
  <c r="T1247" i="5"/>
  <c r="T1246" i="5"/>
  <c r="V1245" i="5"/>
  <c r="R1245" i="5" s="1"/>
  <c r="V1244" i="5"/>
  <c r="R1244" i="5" s="1"/>
  <c r="T1244" i="5"/>
  <c r="S1243" i="5"/>
  <c r="S1242" i="5"/>
  <c r="V1241" i="5"/>
  <c r="R1241" i="5" s="1"/>
  <c r="V1240" i="5"/>
  <c r="R1240" i="5" s="1"/>
  <c r="V1239" i="5"/>
  <c r="T1239" i="5"/>
  <c r="T1237" i="5"/>
  <c r="V1236" i="5"/>
  <c r="T1236" i="5"/>
  <c r="V1235" i="5"/>
  <c r="S1235" i="5"/>
  <c r="S1234" i="5"/>
  <c r="S1232" i="5"/>
  <c r="V1231" i="5"/>
  <c r="S1231" i="5"/>
  <c r="S1230" i="5"/>
  <c r="V1229" i="5"/>
  <c r="T1229" i="5"/>
  <c r="V1228" i="5"/>
  <c r="T1227" i="5"/>
  <c r="V1226" i="5"/>
  <c r="S1226" i="5"/>
  <c r="V1224" i="5"/>
  <c r="T1223" i="5"/>
  <c r="V1220" i="5"/>
  <c r="V1219" i="5"/>
  <c r="T1219" i="5"/>
  <c r="V1218" i="5"/>
  <c r="T1218" i="5"/>
  <c r="V1217" i="5"/>
  <c r="R1217" i="5" s="1"/>
  <c r="T1217" i="5"/>
  <c r="V1216" i="5"/>
  <c r="V1215" i="5"/>
  <c r="R1215" i="5" s="1"/>
  <c r="T1214" i="5"/>
  <c r="V1213" i="5"/>
  <c r="R1213" i="5" s="1"/>
  <c r="S1213" i="5"/>
  <c r="V1212" i="5"/>
  <c r="S1212" i="5"/>
  <c r="V1211" i="5"/>
  <c r="S1211" i="5"/>
  <c r="S1210" i="5"/>
  <c r="V1209" i="5"/>
  <c r="T1209" i="5"/>
  <c r="V1208" i="5"/>
  <c r="T1208" i="5"/>
  <c r="V1207" i="5"/>
  <c r="R1207" i="5" s="1"/>
  <c r="T1207" i="5"/>
  <c r="T1206" i="5"/>
  <c r="T1205" i="5"/>
  <c r="V1204" i="5"/>
  <c r="T1204" i="5"/>
  <c r="T1203" i="5"/>
  <c r="S1202" i="5"/>
  <c r="V1200" i="5"/>
  <c r="T1200" i="5"/>
  <c r="V1199" i="5"/>
  <c r="V1198" i="5"/>
  <c r="S1198" i="5"/>
  <c r="T1197" i="5"/>
  <c r="V1196" i="5"/>
  <c r="T1196" i="5"/>
  <c r="S1194" i="5"/>
  <c r="V1191" i="5"/>
  <c r="T1191" i="5"/>
  <c r="V1188" i="5"/>
  <c r="X1188" i="5" s="1"/>
  <c r="T1188" i="5"/>
  <c r="V1186" i="5"/>
  <c r="V1185" i="5"/>
  <c r="T1185" i="5"/>
  <c r="V1184" i="5"/>
  <c r="T1184" i="5"/>
  <c r="V1183" i="5"/>
  <c r="R1183" i="5" s="1"/>
  <c r="T1183" i="5"/>
  <c r="V1181" i="5"/>
  <c r="S1181" i="5"/>
  <c r="T1180" i="5"/>
  <c r="S1178" i="5"/>
  <c r="V1177" i="5"/>
  <c r="T1177" i="5"/>
  <c r="V1176" i="5"/>
  <c r="V1175" i="5"/>
  <c r="R1175" i="5" s="1"/>
  <c r="T1175" i="5"/>
  <c r="V1172" i="5"/>
  <c r="V1171" i="5"/>
  <c r="T1171" i="5"/>
  <c r="S1170" i="5"/>
  <c r="T1169" i="5"/>
  <c r="V1168" i="5"/>
  <c r="V1167" i="5"/>
  <c r="X1167" i="5" s="1"/>
  <c r="T1167" i="5"/>
  <c r="S1166" i="5"/>
  <c r="V1165" i="5"/>
  <c r="T1165" i="5"/>
  <c r="V1164" i="5"/>
  <c r="T1164" i="5"/>
  <c r="T1163" i="5"/>
  <c r="V1162" i="5"/>
  <c r="S1162" i="5"/>
  <c r="V1160" i="5"/>
  <c r="T1160" i="5"/>
  <c r="V1159" i="5"/>
  <c r="T1159" i="5"/>
  <c r="V1156" i="5"/>
  <c r="V1155" i="5"/>
  <c r="T1155" i="5"/>
  <c r="V1154" i="5"/>
  <c r="T1154" i="5"/>
  <c r="V1153" i="5"/>
  <c r="R1153" i="5" s="1"/>
  <c r="T1153" i="5"/>
  <c r="S1152" i="5"/>
  <c r="V1151" i="5"/>
  <c r="S1151" i="5"/>
  <c r="V1150" i="5"/>
  <c r="S1149" i="5"/>
  <c r="S1148" i="5"/>
  <c r="V1147" i="5"/>
  <c r="S1147" i="5"/>
  <c r="V1146" i="5"/>
  <c r="T1146" i="5"/>
  <c r="T1144" i="5"/>
  <c r="S1143" i="5"/>
  <c r="V1142" i="5"/>
  <c r="V1141" i="5"/>
  <c r="T1141" i="5"/>
  <c r="T1139" i="5"/>
  <c r="V1138" i="5"/>
  <c r="S1138" i="5"/>
  <c r="T1137" i="5"/>
  <c r="S1136" i="5"/>
  <c r="V1135" i="5"/>
  <c r="V1134" i="5"/>
  <c r="S1134" i="5"/>
  <c r="S1133" i="5"/>
  <c r="S1132" i="5"/>
  <c r="V1131" i="5"/>
  <c r="T1130" i="5"/>
  <c r="V1129" i="5"/>
  <c r="T1129" i="5"/>
  <c r="V1126" i="5"/>
  <c r="T1126" i="5"/>
  <c r="T1125" i="5"/>
  <c r="V1124" i="5"/>
  <c r="R1124" i="5" s="1"/>
  <c r="T1122" i="5"/>
  <c r="V1121" i="5"/>
  <c r="V1120" i="5"/>
  <c r="S1120" i="5"/>
  <c r="T1119" i="5"/>
  <c r="V1118" i="5"/>
  <c r="V1117" i="5"/>
  <c r="V1116" i="5"/>
  <c r="S1116" i="5"/>
  <c r="T1114" i="5"/>
  <c r="V1113" i="5"/>
  <c r="T1111" i="5"/>
  <c r="V1110" i="5"/>
  <c r="T1110" i="5"/>
  <c r="T1109" i="5"/>
  <c r="V1108" i="5"/>
  <c r="R1108" i="5" s="1"/>
  <c r="S1106" i="5"/>
  <c r="V1105" i="5"/>
  <c r="V1104" i="5"/>
  <c r="S1104" i="5"/>
  <c r="T1103" i="5"/>
  <c r="V1102" i="5"/>
  <c r="V1101" i="5"/>
  <c r="T1101" i="5"/>
  <c r="V1100" i="5"/>
  <c r="S1100" i="5"/>
  <c r="V1098" i="5"/>
  <c r="T1098" i="5"/>
  <c r="V1097" i="5"/>
  <c r="S1097" i="5"/>
  <c r="T1095" i="5"/>
  <c r="V1093" i="5"/>
  <c r="V1092" i="5"/>
  <c r="R1092" i="5" s="1"/>
  <c r="V1090" i="5"/>
  <c r="T1090" i="5"/>
  <c r="V1089" i="5"/>
  <c r="V1088" i="5"/>
  <c r="S1088" i="5"/>
  <c r="T1087" i="5"/>
  <c r="V1086" i="5"/>
  <c r="T1085" i="5"/>
  <c r="V1084" i="5"/>
  <c r="S1084" i="5"/>
  <c r="T1083" i="5"/>
  <c r="V1082" i="5"/>
  <c r="T1082" i="5"/>
  <c r="V1081" i="5"/>
  <c r="T1081" i="5"/>
  <c r="T1078" i="5"/>
  <c r="V1077" i="5"/>
  <c r="S1077" i="5"/>
  <c r="V1076" i="5"/>
  <c r="R1076" i="5" s="1"/>
  <c r="T1075" i="5"/>
  <c r="V1074" i="5"/>
  <c r="T1074" i="5"/>
  <c r="T1073" i="5"/>
  <c r="V1072" i="5"/>
  <c r="S1072" i="5"/>
  <c r="T1070" i="5"/>
  <c r="V1069" i="5"/>
  <c r="V1068" i="5"/>
  <c r="S1068" i="5"/>
  <c r="T1067" i="5"/>
  <c r="V1065" i="5"/>
  <c r="T1065" i="5"/>
  <c r="T1063" i="5"/>
  <c r="V1062" i="5"/>
  <c r="T1062" i="5"/>
  <c r="V1061" i="5"/>
  <c r="S1061" i="5"/>
  <c r="V1060" i="5"/>
  <c r="R1060" i="5" s="1"/>
  <c r="T1059" i="5"/>
  <c r="V1058" i="5"/>
  <c r="V1057" i="5"/>
  <c r="T1057" i="5"/>
  <c r="V1056" i="5"/>
  <c r="S1056" i="5"/>
  <c r="T1055" i="5"/>
  <c r="T1054" i="5"/>
  <c r="V1053" i="5"/>
  <c r="V1052" i="5"/>
  <c r="S1052" i="5"/>
  <c r="T1051" i="5"/>
  <c r="T1050" i="5"/>
  <c r="V1049" i="5"/>
  <c r="S1049" i="5"/>
  <c r="T1047" i="5"/>
  <c r="V1046" i="5"/>
  <c r="T1046" i="5"/>
  <c r="V1045" i="5"/>
  <c r="V1044" i="5"/>
  <c r="R1044" i="5" s="1"/>
  <c r="T1043" i="5"/>
  <c r="V1042" i="5"/>
  <c r="V1041" i="5"/>
  <c r="T1041" i="5"/>
  <c r="V1040" i="5"/>
  <c r="S1040" i="5"/>
  <c r="T1039" i="5"/>
  <c r="T1038" i="5"/>
  <c r="V1037" i="5"/>
  <c r="S1037" i="5"/>
  <c r="V1036" i="5"/>
  <c r="S1036" i="5"/>
  <c r="T1035" i="5"/>
  <c r="T1034" i="5"/>
  <c r="V1033" i="5"/>
  <c r="S1033" i="5"/>
  <c r="T1031" i="5"/>
  <c r="V1030" i="5"/>
  <c r="T1030" i="5"/>
  <c r="V1029" i="5"/>
  <c r="V1028" i="5"/>
  <c r="T1027" i="5"/>
  <c r="V1026" i="5"/>
  <c r="V1025" i="5"/>
  <c r="V1024" i="5"/>
  <c r="S1024" i="5"/>
  <c r="T1023" i="5"/>
  <c r="V1022" i="5"/>
  <c r="V1021" i="5"/>
  <c r="S1020" i="5"/>
  <c r="T1019" i="5"/>
  <c r="V1018" i="5"/>
  <c r="T1018" i="5"/>
  <c r="V1017" i="5"/>
  <c r="T1017" i="5"/>
  <c r="T1015" i="5"/>
  <c r="T1014" i="5"/>
  <c r="V1013" i="5"/>
  <c r="V1012" i="5"/>
  <c r="R1012" i="5" s="1"/>
  <c r="T1011" i="5"/>
  <c r="V1010" i="5"/>
  <c r="T1010" i="5"/>
  <c r="V1009" i="5"/>
  <c r="V1008" i="5"/>
  <c r="S1008" i="5"/>
  <c r="T1006" i="5"/>
  <c r="V1005" i="5"/>
  <c r="T1005" i="5"/>
  <c r="S1004" i="5"/>
  <c r="V1001" i="5"/>
  <c r="V1000" i="5"/>
  <c r="T999" i="5"/>
  <c r="V998" i="5"/>
  <c r="V997" i="5"/>
  <c r="T997" i="5"/>
  <c r="V996" i="5"/>
  <c r="R996" i="5" s="1"/>
  <c r="S996" i="5"/>
  <c r="T995" i="5"/>
  <c r="V994" i="5"/>
  <c r="V993" i="5"/>
  <c r="T993" i="5"/>
  <c r="V992" i="5"/>
  <c r="S992" i="5"/>
  <c r="T991" i="5"/>
  <c r="V990" i="5"/>
  <c r="T990" i="5"/>
  <c r="V989" i="5"/>
  <c r="T986" i="5"/>
  <c r="V985" i="5"/>
  <c r="T985" i="5"/>
  <c r="S981" i="5"/>
  <c r="V980" i="5"/>
  <c r="S980" i="5"/>
  <c r="T979" i="5"/>
  <c r="V977" i="5"/>
  <c r="S976" i="5"/>
  <c r="V974" i="5"/>
  <c r="T974" i="5"/>
  <c r="T973" i="5"/>
  <c r="V972" i="5"/>
  <c r="R972" i="5" s="1"/>
  <c r="S972" i="5"/>
  <c r="T971" i="5"/>
  <c r="T969" i="5"/>
  <c r="V968" i="5"/>
  <c r="T967" i="5"/>
  <c r="T966" i="5"/>
  <c r="V965" i="5"/>
  <c r="V964" i="5"/>
  <c r="T963" i="5"/>
  <c r="V962" i="5"/>
  <c r="T962" i="5"/>
  <c r="V961" i="5"/>
  <c r="V960" i="5"/>
  <c r="S960" i="5"/>
  <c r="T959" i="5"/>
  <c r="V958" i="5"/>
  <c r="T958" i="5"/>
  <c r="V956" i="5"/>
  <c r="S956" i="5"/>
  <c r="T955" i="5"/>
  <c r="V954" i="5"/>
  <c r="V953" i="5"/>
  <c r="V952" i="5"/>
  <c r="T951" i="5"/>
  <c r="V950" i="5"/>
  <c r="V948" i="5"/>
  <c r="T948" i="5"/>
  <c r="V947" i="5"/>
  <c r="S945" i="5"/>
  <c r="V944" i="5"/>
  <c r="T943" i="5"/>
  <c r="T941" i="5"/>
  <c r="V940" i="5"/>
  <c r="T940" i="5"/>
  <c r="V939" i="5"/>
  <c r="T939" i="5"/>
  <c r="V938" i="5"/>
  <c r="T938" i="5"/>
  <c r="V937" i="5"/>
  <c r="V936" i="5"/>
  <c r="T936" i="5"/>
  <c r="V935" i="5"/>
  <c r="T935" i="5"/>
  <c r="V934" i="5"/>
  <c r="V933" i="5"/>
  <c r="S933" i="5"/>
  <c r="V932" i="5"/>
  <c r="T932" i="5"/>
  <c r="T930" i="5"/>
  <c r="V928" i="5"/>
  <c r="T927" i="5"/>
  <c r="V925" i="5"/>
  <c r="S925" i="5"/>
  <c r="V924" i="5"/>
  <c r="T924" i="5"/>
  <c r="V923" i="5"/>
  <c r="T923" i="5"/>
  <c r="T922" i="5"/>
  <c r="V921" i="5"/>
  <c r="V920" i="5"/>
  <c r="T920" i="5"/>
  <c r="V919" i="5"/>
  <c r="T919" i="5"/>
  <c r="V918" i="5"/>
  <c r="T917" i="5"/>
  <c r="V916" i="5"/>
  <c r="T916" i="5"/>
  <c r="T914" i="5"/>
  <c r="T913" i="5"/>
  <c r="V912" i="5"/>
  <c r="T911" i="5"/>
  <c r="V909" i="5"/>
  <c r="T909" i="5"/>
  <c r="V908" i="5"/>
  <c r="V907" i="5"/>
  <c r="T907" i="5"/>
  <c r="V905" i="5"/>
  <c r="T905" i="5"/>
  <c r="V904" i="5"/>
  <c r="T904" i="5"/>
  <c r="V903" i="5"/>
  <c r="T903" i="5"/>
  <c r="T902" i="5"/>
  <c r="V900" i="5"/>
  <c r="T900" i="5"/>
  <c r="V898" i="5"/>
  <c r="T898" i="5"/>
  <c r="T897" i="5"/>
  <c r="V896" i="5"/>
  <c r="T896" i="5"/>
  <c r="V895" i="5"/>
  <c r="T895" i="5"/>
  <c r="V893" i="5"/>
  <c r="S893" i="5"/>
  <c r="V892" i="5"/>
  <c r="T892" i="5"/>
  <c r="T891" i="5"/>
  <c r="T890" i="5"/>
  <c r="T889" i="5"/>
  <c r="V888" i="5"/>
  <c r="T888" i="5"/>
  <c r="T887" i="5"/>
  <c r="V886" i="5"/>
  <c r="S885" i="5"/>
  <c r="V884" i="5"/>
  <c r="T882" i="5"/>
  <c r="V880" i="5"/>
  <c r="T880" i="5"/>
  <c r="V879" i="5"/>
  <c r="T879" i="5"/>
  <c r="V877" i="5"/>
  <c r="V876" i="5"/>
  <c r="T876" i="5"/>
  <c r="V875" i="5"/>
  <c r="T875" i="5"/>
  <c r="T874" i="5"/>
  <c r="V872" i="5"/>
  <c r="T872" i="5"/>
  <c r="T870" i="5"/>
  <c r="T866" i="5"/>
  <c r="V864" i="5"/>
  <c r="R864" i="5" s="1"/>
  <c r="T864" i="5"/>
  <c r="V863" i="5"/>
  <c r="T863" i="5"/>
  <c r="T862" i="5"/>
  <c r="V861" i="5"/>
  <c r="T861" i="5"/>
  <c r="V860" i="5"/>
  <c r="T860" i="5"/>
  <c r="V859" i="5"/>
  <c r="T859" i="5"/>
  <c r="T857" i="5"/>
  <c r="V856" i="5"/>
  <c r="T855" i="5"/>
  <c r="V854" i="5"/>
  <c r="T854" i="5"/>
  <c r="T852" i="5"/>
  <c r="S851" i="5"/>
  <c r="V849" i="5"/>
  <c r="V847" i="5"/>
  <c r="T846" i="5"/>
  <c r="V845" i="5"/>
  <c r="S845" i="5"/>
  <c r="T844" i="5"/>
  <c r="V843" i="5"/>
  <c r="S843" i="5"/>
  <c r="V842" i="5"/>
  <c r="V841" i="5"/>
  <c r="S841" i="5"/>
  <c r="V839" i="5"/>
  <c r="V837" i="5"/>
  <c r="S835" i="5"/>
  <c r="V834" i="5"/>
  <c r="T834" i="5"/>
  <c r="V833" i="5"/>
  <c r="T832" i="5"/>
  <c r="V831" i="5"/>
  <c r="V830" i="5"/>
  <c r="T830" i="5"/>
  <c r="V829" i="5"/>
  <c r="S829" i="5"/>
  <c r="S828" i="5"/>
  <c r="V827" i="5"/>
  <c r="V826" i="5"/>
  <c r="T826" i="5"/>
  <c r="V825" i="5"/>
  <c r="S825" i="5"/>
  <c r="V824" i="5"/>
  <c r="S824" i="5"/>
  <c r="V823" i="5"/>
  <c r="S823" i="5"/>
  <c r="V821" i="5"/>
  <c r="S821" i="5"/>
  <c r="V820" i="5"/>
  <c r="V819" i="5"/>
  <c r="V818" i="5"/>
  <c r="R818" i="5" s="1"/>
  <c r="T818" i="5"/>
  <c r="S817" i="5"/>
  <c r="T816" i="5"/>
  <c r="V815" i="5"/>
  <c r="R815" i="5" s="1"/>
  <c r="S815" i="5"/>
  <c r="V814" i="5"/>
  <c r="S813" i="5"/>
  <c r="V812" i="5"/>
  <c r="V811" i="5"/>
  <c r="S811" i="5"/>
  <c r="T810" i="5"/>
  <c r="V809" i="5"/>
  <c r="R809" i="5" s="1"/>
  <c r="S809" i="5"/>
  <c r="V808" i="5"/>
  <c r="S807" i="5"/>
  <c r="V806" i="5"/>
  <c r="V805" i="5"/>
  <c r="T805" i="5"/>
  <c r="V804" i="5"/>
  <c r="V803" i="5"/>
  <c r="V802" i="5"/>
  <c r="S802" i="5"/>
  <c r="V801" i="5"/>
  <c r="S801" i="5"/>
  <c r="V800" i="5"/>
  <c r="R800" i="5" s="1"/>
  <c r="V799" i="5"/>
  <c r="S799" i="5"/>
  <c r="S798" i="5"/>
  <c r="V797" i="5"/>
  <c r="T797" i="5"/>
  <c r="V796" i="5"/>
  <c r="R796" i="5" s="1"/>
  <c r="V795" i="5"/>
  <c r="V794" i="5"/>
  <c r="S794" i="5"/>
  <c r="T793" i="5"/>
  <c r="V792" i="5"/>
  <c r="R792" i="5" s="1"/>
  <c r="V791" i="5"/>
  <c r="S791" i="5"/>
  <c r="V790" i="5"/>
  <c r="V789" i="5"/>
  <c r="V788" i="5"/>
  <c r="R788" i="5" s="1"/>
  <c r="V787" i="5"/>
  <c r="S787" i="5"/>
  <c r="V786" i="5"/>
  <c r="R786" i="5" s="1"/>
  <c r="V785" i="5"/>
  <c r="S785" i="5"/>
  <c r="V784" i="5"/>
  <c r="V783" i="5"/>
  <c r="S783" i="5"/>
  <c r="V781" i="5"/>
  <c r="T781" i="5"/>
  <c r="V780" i="5"/>
  <c r="R780" i="5" s="1"/>
  <c r="V779" i="5"/>
  <c r="V778" i="5"/>
  <c r="R778" i="5" s="1"/>
  <c r="V777" i="5"/>
  <c r="T777" i="5"/>
  <c r="V776" i="5"/>
  <c r="R776" i="5" s="1"/>
  <c r="V775" i="5"/>
  <c r="S775" i="5"/>
  <c r="T773" i="5"/>
  <c r="V772" i="5"/>
  <c r="R772" i="5" s="1"/>
  <c r="V771" i="5"/>
  <c r="V770" i="5"/>
  <c r="R770" i="5" s="1"/>
  <c r="V769" i="5"/>
  <c r="V768" i="5"/>
  <c r="V767" i="5"/>
  <c r="S767" i="5"/>
  <c r="S765" i="5"/>
  <c r="V764" i="5"/>
  <c r="R764" i="5" s="1"/>
  <c r="V763" i="5"/>
  <c r="S763" i="5"/>
  <c r="V762" i="5"/>
  <c r="R762" i="5" s="1"/>
  <c r="V760" i="5"/>
  <c r="R760" i="5" s="1"/>
  <c r="V759" i="5"/>
  <c r="S759" i="5"/>
  <c r="V758" i="5"/>
  <c r="R758" i="5" s="1"/>
  <c r="S758" i="5"/>
  <c r="V757" i="5"/>
  <c r="S757" i="5"/>
  <c r="V755" i="5"/>
  <c r="V754" i="5"/>
  <c r="R754" i="5" s="1"/>
  <c r="T753" i="5"/>
  <c r="V752" i="5"/>
  <c r="R752" i="5" s="1"/>
  <c r="S751" i="5"/>
  <c r="V750" i="5"/>
  <c r="R750" i="5" s="1"/>
  <c r="S750" i="5"/>
  <c r="T749" i="5"/>
  <c r="V747" i="5"/>
  <c r="S747" i="5"/>
  <c r="V746" i="5"/>
  <c r="T746" i="5"/>
  <c r="V744" i="5"/>
  <c r="V743" i="5"/>
  <c r="S743" i="5"/>
  <c r="V742" i="5"/>
  <c r="T742" i="5"/>
  <c r="V741" i="5"/>
  <c r="T741" i="5"/>
  <c r="V740" i="5"/>
  <c r="R740" i="5" s="1"/>
  <c r="T740" i="5"/>
  <c r="V739" i="5"/>
  <c r="S739" i="5"/>
  <c r="V738" i="5"/>
  <c r="R738" i="5" s="1"/>
  <c r="T738" i="5"/>
  <c r="V736" i="5"/>
  <c r="R736" i="5" s="1"/>
  <c r="T736" i="5"/>
  <c r="V735" i="5"/>
  <c r="S735" i="5"/>
  <c r="V734" i="5"/>
  <c r="R734" i="5" s="1"/>
  <c r="T734" i="5"/>
  <c r="V733" i="5"/>
  <c r="T733" i="5"/>
  <c r="V732" i="5"/>
  <c r="R732" i="5" s="1"/>
  <c r="V731" i="5"/>
  <c r="S731" i="5"/>
  <c r="V730" i="5"/>
  <c r="T730" i="5"/>
  <c r="S729" i="5"/>
  <c r="V728" i="5"/>
  <c r="T728" i="5"/>
  <c r="V727" i="5"/>
  <c r="S727" i="5"/>
  <c r="V726" i="5"/>
  <c r="T726" i="5"/>
  <c r="V725" i="5"/>
  <c r="T725" i="5"/>
  <c r="V724" i="5"/>
  <c r="T724" i="5"/>
  <c r="V723" i="5"/>
  <c r="V722" i="5"/>
  <c r="R722" i="5" s="1"/>
  <c r="T722" i="5"/>
  <c r="V721" i="5"/>
  <c r="V720" i="5"/>
  <c r="R720" i="5" s="1"/>
  <c r="T720" i="5"/>
  <c r="S719" i="5"/>
  <c r="V718" i="5"/>
  <c r="R718" i="5" s="1"/>
  <c r="T718" i="5"/>
  <c r="T717" i="5"/>
  <c r="T716" i="5"/>
  <c r="V715" i="5"/>
  <c r="V714" i="5"/>
  <c r="T714" i="5"/>
  <c r="V713" i="5"/>
  <c r="T713" i="5"/>
  <c r="V712" i="5"/>
  <c r="S711" i="5"/>
  <c r="V710" i="5"/>
  <c r="T709" i="5"/>
  <c r="V708" i="5"/>
  <c r="T708" i="5"/>
  <c r="V707" i="5"/>
  <c r="S707" i="5"/>
  <c r="V706" i="5"/>
  <c r="R706" i="5" s="1"/>
  <c r="T706" i="5"/>
  <c r="V705" i="5"/>
  <c r="T705" i="5"/>
  <c r="V704" i="5"/>
  <c r="R704" i="5" s="1"/>
  <c r="T704" i="5"/>
  <c r="V703" i="5"/>
  <c r="T702" i="5"/>
  <c r="V701" i="5"/>
  <c r="T701" i="5"/>
  <c r="V700" i="5"/>
  <c r="T700" i="5"/>
  <c r="V699" i="5"/>
  <c r="R699" i="5" s="1"/>
  <c r="S699" i="5"/>
  <c r="V698" i="5"/>
  <c r="T698" i="5"/>
  <c r="V697" i="5"/>
  <c r="V696" i="5"/>
  <c r="R696" i="5" s="1"/>
  <c r="T696" i="5"/>
  <c r="S695" i="5"/>
  <c r="T694" i="5"/>
  <c r="V693" i="5"/>
  <c r="T693" i="5"/>
  <c r="V692" i="5"/>
  <c r="T692" i="5"/>
  <c r="V691" i="5"/>
  <c r="S691" i="5"/>
  <c r="V690" i="5"/>
  <c r="T690" i="5"/>
  <c r="V689" i="5"/>
  <c r="V688" i="5"/>
  <c r="R688" i="5" s="1"/>
  <c r="T688" i="5"/>
  <c r="V687" i="5"/>
  <c r="R687" i="5" s="1"/>
  <c r="S687" i="5"/>
  <c r="T686" i="5"/>
  <c r="V685" i="5"/>
  <c r="T685" i="5"/>
  <c r="V684" i="5"/>
  <c r="T684" i="5"/>
  <c r="S683" i="5"/>
  <c r="V682" i="5"/>
  <c r="T682" i="5"/>
  <c r="V681" i="5"/>
  <c r="T681" i="5"/>
  <c r="V680" i="5"/>
  <c r="T680" i="5"/>
  <c r="S679" i="5"/>
  <c r="T678" i="5"/>
  <c r="S677" i="5"/>
  <c r="V675" i="5"/>
  <c r="X675" i="5" s="1"/>
  <c r="T675" i="5"/>
  <c r="T674" i="5"/>
  <c r="V673" i="5"/>
  <c r="T672" i="5"/>
  <c r="T671" i="5"/>
  <c r="T670" i="5"/>
  <c r="V667" i="5"/>
  <c r="X667" i="5" s="1"/>
  <c r="T667" i="5"/>
  <c r="T666" i="5"/>
  <c r="V665" i="5"/>
  <c r="T664" i="5"/>
  <c r="T663" i="5"/>
  <c r="T662" i="5"/>
  <c r="V659" i="5"/>
  <c r="T659" i="5"/>
  <c r="T658" i="5"/>
  <c r="V657" i="5"/>
  <c r="X657" i="5" s="1"/>
  <c r="S656" i="5"/>
  <c r="V655" i="5"/>
  <c r="T655" i="5"/>
  <c r="V653" i="5"/>
  <c r="T652" i="5"/>
  <c r="V651" i="5"/>
  <c r="T651" i="5"/>
  <c r="T650" i="5"/>
  <c r="T647" i="5"/>
  <c r="V645" i="5"/>
  <c r="S644" i="5"/>
  <c r="T643" i="5"/>
  <c r="T642" i="5"/>
  <c r="V641" i="5"/>
  <c r="T639" i="5"/>
  <c r="T638" i="5"/>
  <c r="V637" i="5"/>
  <c r="T636" i="5"/>
  <c r="V635" i="5"/>
  <c r="T635" i="5"/>
  <c r="T634" i="5"/>
  <c r="T632" i="5"/>
  <c r="T631" i="5"/>
  <c r="S630" i="5"/>
  <c r="V629" i="5"/>
  <c r="T628" i="5"/>
  <c r="V627" i="5"/>
  <c r="T627" i="5"/>
  <c r="T626" i="5"/>
  <c r="V625" i="5"/>
  <c r="T624" i="5"/>
  <c r="V623" i="5"/>
  <c r="T623" i="5"/>
  <c r="V621" i="5"/>
  <c r="T620" i="5"/>
  <c r="V619" i="5"/>
  <c r="T619" i="5"/>
  <c r="V617" i="5"/>
  <c r="T616" i="5"/>
  <c r="V615" i="5"/>
  <c r="T615" i="5"/>
  <c r="S614" i="5"/>
  <c r="V613" i="5"/>
  <c r="T612" i="5"/>
  <c r="V611" i="5"/>
  <c r="T611" i="5"/>
  <c r="V609" i="5"/>
  <c r="V605" i="5"/>
  <c r="V603" i="5"/>
  <c r="T603" i="5" s="1"/>
  <c r="V597" i="5"/>
  <c r="V593" i="5"/>
  <c r="V589" i="5"/>
  <c r="V585" i="5"/>
  <c r="V583" i="5"/>
  <c r="V581" i="5"/>
  <c r="V571" i="5"/>
  <c r="V569" i="5"/>
  <c r="R569" i="5" s="1"/>
  <c r="V567" i="5"/>
  <c r="V565" i="5"/>
  <c r="V563" i="5"/>
  <c r="V562" i="5"/>
  <c r="V559" i="5"/>
  <c r="V558" i="5"/>
  <c r="V557" i="5"/>
  <c r="R557" i="5" s="1"/>
  <c r="V554" i="5"/>
  <c r="V551" i="5"/>
  <c r="V550" i="5"/>
  <c r="V549" i="5"/>
  <c r="R549" i="5" s="1"/>
  <c r="V547" i="5"/>
  <c r="R547" i="5" s="1"/>
  <c r="V546" i="5"/>
  <c r="V545" i="5"/>
  <c r="R545" i="5" s="1"/>
  <c r="V543" i="5"/>
  <c r="V542" i="5"/>
  <c r="V541" i="5"/>
  <c r="V539" i="5"/>
  <c r="V538" i="5"/>
  <c r="V535" i="5"/>
  <c r="V534" i="5"/>
  <c r="V531" i="5"/>
  <c r="V530" i="5"/>
  <c r="V529" i="5"/>
  <c r="R529" i="5" s="1"/>
  <c r="V527" i="5"/>
  <c r="V526" i="5"/>
  <c r="V525" i="5"/>
  <c r="V522" i="5"/>
  <c r="V519" i="5"/>
  <c r="V518" i="5"/>
  <c r="V515" i="5"/>
  <c r="V514" i="5"/>
  <c r="V513" i="5"/>
  <c r="R513" i="5" s="1"/>
  <c r="V511" i="5"/>
  <c r="V510" i="5"/>
  <c r="V509" i="5"/>
  <c r="V507" i="5"/>
  <c r="V506" i="5"/>
  <c r="V503" i="5"/>
  <c r="V502" i="5"/>
  <c r="V499" i="5"/>
  <c r="R499" i="5" s="1"/>
  <c r="V498" i="5"/>
  <c r="V497" i="5"/>
  <c r="R497" i="5" s="1"/>
  <c r="V494" i="5"/>
  <c r="V493" i="5"/>
  <c r="V491" i="5"/>
  <c r="V490" i="5"/>
  <c r="V487" i="5"/>
  <c r="V486" i="5"/>
  <c r="V483" i="5"/>
  <c r="R483" i="5" s="1"/>
  <c r="V482" i="5"/>
  <c r="V481" i="5"/>
  <c r="R481" i="5" s="1"/>
  <c r="V479" i="5"/>
  <c r="V478" i="5"/>
  <c r="V477" i="5"/>
  <c r="V475" i="5"/>
  <c r="R475" i="5" s="1"/>
  <c r="V470" i="5"/>
  <c r="V469" i="5"/>
  <c r="V467" i="5"/>
  <c r="V463" i="5"/>
  <c r="V460" i="5"/>
  <c r="V458" i="5"/>
  <c r="V456" i="5"/>
  <c r="V455" i="5"/>
  <c r="V454" i="5"/>
  <c r="V452" i="5"/>
  <c r="V451" i="5"/>
  <c r="V450" i="5"/>
  <c r="V448" i="5"/>
  <c r="V447" i="5"/>
  <c r="V444" i="5"/>
  <c r="V443" i="5"/>
  <c r="V440" i="5"/>
  <c r="R440" i="5" s="1"/>
  <c r="V439" i="5"/>
  <c r="R439" i="5" s="1"/>
  <c r="V436" i="5"/>
  <c r="X436" i="5" s="1"/>
  <c r="V435" i="5"/>
  <c r="V432" i="5"/>
  <c r="R432" i="5" s="1"/>
  <c r="V431" i="5"/>
  <c r="R431" i="5" s="1"/>
  <c r="V428" i="5"/>
  <c r="V427" i="5"/>
  <c r="V424" i="5"/>
  <c r="R424" i="5" s="1"/>
  <c r="V423" i="5"/>
  <c r="R423" i="5" s="1"/>
  <c r="V420" i="5"/>
  <c r="V419" i="5"/>
  <c r="V416" i="5"/>
  <c r="R416" i="5" s="1"/>
  <c r="V415" i="5"/>
  <c r="R415" i="5" s="1"/>
  <c r="V412" i="5"/>
  <c r="V411" i="5"/>
  <c r="V408" i="5"/>
  <c r="V407" i="5"/>
  <c r="R407" i="5" s="1"/>
  <c r="V404" i="5"/>
  <c r="V403" i="5"/>
  <c r="V400" i="5"/>
  <c r="V399" i="5"/>
  <c r="R399" i="5" s="1"/>
  <c r="V398" i="5"/>
  <c r="V396" i="5"/>
  <c r="V395" i="5"/>
  <c r="V392" i="5"/>
  <c r="V391" i="5"/>
  <c r="V388" i="5"/>
  <c r="V387" i="5"/>
  <c r="V386" i="5"/>
  <c r="V384" i="5"/>
  <c r="V383" i="5"/>
  <c r="V382" i="5"/>
  <c r="V380" i="5"/>
  <c r="V379" i="5"/>
  <c r="V376" i="5"/>
  <c r="X376" i="5" s="1"/>
  <c r="V375" i="5"/>
  <c r="V372" i="5"/>
  <c r="V371" i="5"/>
  <c r="V370" i="5"/>
  <c r="V368" i="5"/>
  <c r="R368" i="5" s="1"/>
  <c r="V367" i="5"/>
  <c r="V363" i="5"/>
  <c r="V362" i="5"/>
  <c r="V360" i="5"/>
  <c r="V359" i="5"/>
  <c r="V356" i="5"/>
  <c r="V355" i="5"/>
  <c r="V352" i="5"/>
  <c r="V351" i="5"/>
  <c r="V350" i="5"/>
  <c r="V348" i="5"/>
  <c r="V347" i="5"/>
  <c r="V346" i="5"/>
  <c r="V344" i="5"/>
  <c r="V343" i="5"/>
  <c r="V342" i="5"/>
  <c r="V340" i="5"/>
  <c r="V337" i="5"/>
  <c r="V336" i="5"/>
  <c r="V335" i="5"/>
  <c r="R335" i="5" s="1"/>
  <c r="V334" i="5"/>
  <c r="V332" i="5"/>
  <c r="V331" i="5"/>
  <c r="R331" i="5" s="1"/>
  <c r="V330" i="5"/>
  <c r="V328" i="5"/>
  <c r="R328" i="5" s="1"/>
  <c r="V326" i="5"/>
  <c r="V325" i="5"/>
  <c r="V324" i="5"/>
  <c r="V322" i="5"/>
  <c r="V321" i="5"/>
  <c r="R321" i="5" s="1"/>
  <c r="V320" i="5"/>
  <c r="V318" i="5"/>
  <c r="V317" i="5"/>
  <c r="V316" i="5"/>
  <c r="V314" i="5"/>
  <c r="V312" i="5"/>
  <c r="R312" i="5" s="1"/>
  <c r="V310" i="5"/>
  <c r="V309" i="5"/>
  <c r="V308" i="5"/>
  <c r="V306" i="5"/>
  <c r="V303" i="5"/>
  <c r="V301" i="5"/>
  <c r="V300" i="5"/>
  <c r="V298" i="5"/>
  <c r="V297" i="5"/>
  <c r="V294" i="5"/>
  <c r="V293" i="5"/>
  <c r="V290" i="5"/>
  <c r="V288" i="5"/>
  <c r="V285" i="5"/>
  <c r="V284" i="5"/>
  <c r="V282" i="5"/>
  <c r="R282" i="5" s="1"/>
  <c r="V281" i="5"/>
  <c r="V277" i="5"/>
  <c r="V274" i="5"/>
  <c r="V273" i="5"/>
  <c r="V272" i="5"/>
  <c r="V270" i="5"/>
  <c r="X270" i="5" s="1"/>
  <c r="V269" i="5"/>
  <c r="V268" i="5"/>
  <c r="X268" i="5" s="1"/>
  <c r="V266" i="5"/>
  <c r="V265" i="5"/>
  <c r="V262" i="5"/>
  <c r="R262" i="5" s="1"/>
  <c r="V258" i="5"/>
  <c r="V257" i="5"/>
  <c r="V256" i="5"/>
  <c r="X256" i="5" s="1"/>
  <c r="V254" i="5"/>
  <c r="R254" i="5" s="1"/>
  <c r="V253" i="5"/>
  <c r="V252" i="5"/>
  <c r="R252" i="5" s="1"/>
  <c r="V249" i="5"/>
  <c r="V248" i="5"/>
  <c r="V246" i="5"/>
  <c r="V245" i="5"/>
  <c r="V244" i="5"/>
  <c r="V241" i="5"/>
  <c r="V240" i="5"/>
  <c r="V237" i="5"/>
  <c r="V236" i="5"/>
  <c r="V234" i="5"/>
  <c r="V233" i="5"/>
  <c r="V232" i="5"/>
  <c r="R232" i="5" s="1"/>
  <c r="V230" i="5"/>
  <c r="V229" i="5"/>
  <c r="V228" i="5"/>
  <c r="V226" i="5"/>
  <c r="V225" i="5"/>
  <c r="V224" i="5"/>
  <c r="V222" i="5"/>
  <c r="V221" i="5"/>
  <c r="V220" i="5"/>
  <c r="V218" i="5"/>
  <c r="R218" i="5" s="1"/>
  <c r="V217" i="5"/>
  <c r="V216" i="5"/>
  <c r="V213" i="5"/>
  <c r="V212" i="5"/>
  <c r="X212" i="5" s="1"/>
  <c r="V209" i="5"/>
  <c r="X209" i="5" s="1"/>
  <c r="V208" i="5"/>
  <c r="V205" i="5"/>
  <c r="V204" i="5"/>
  <c r="R204" i="5" s="1"/>
  <c r="V202" i="5"/>
  <c r="V201" i="5"/>
  <c r="V198" i="5"/>
  <c r="V197" i="5"/>
  <c r="V196" i="5"/>
  <c r="V194" i="5"/>
  <c r="V192" i="5"/>
  <c r="V189" i="5"/>
  <c r="X189" i="5" s="1"/>
  <c r="V186" i="5"/>
  <c r="V185" i="5"/>
  <c r="V184" i="5"/>
  <c r="R184" i="5" s="1"/>
  <c r="V182" i="5"/>
  <c r="V181" i="5"/>
  <c r="V180" i="5"/>
  <c r="V178" i="5"/>
  <c r="V177" i="5"/>
  <c r="V176" i="5"/>
  <c r="V173" i="5"/>
  <c r="V172" i="5"/>
  <c r="V170" i="5"/>
  <c r="V169" i="5"/>
  <c r="V168" i="5"/>
  <c r="V166" i="5"/>
  <c r="V165" i="5"/>
  <c r="V164" i="5"/>
  <c r="V161" i="5"/>
  <c r="V160" i="5"/>
  <c r="V158" i="5"/>
  <c r="V157" i="5"/>
  <c r="V156" i="5"/>
  <c r="R156" i="5" s="1"/>
  <c r="V154" i="5"/>
  <c r="V153" i="5"/>
  <c r="V152" i="5"/>
  <c r="R152" i="5" s="1"/>
  <c r="V149" i="5"/>
  <c r="X149" i="5" s="1"/>
  <c r="V148" i="5"/>
  <c r="V146" i="5"/>
  <c r="V145" i="5"/>
  <c r="V144" i="5"/>
  <c r="V142" i="5"/>
  <c r="V141" i="5"/>
  <c r="V140" i="5"/>
  <c r="R140" i="5" s="1"/>
  <c r="V138" i="5"/>
  <c r="V137" i="5"/>
  <c r="V136" i="5"/>
  <c r="R136" i="5" s="1"/>
  <c r="V134" i="5"/>
  <c r="V133" i="5"/>
  <c r="V132" i="5"/>
  <c r="V130" i="5"/>
  <c r="V129" i="5"/>
  <c r="V128" i="5"/>
  <c r="V126" i="5"/>
  <c r="V125" i="5"/>
  <c r="V124" i="5"/>
  <c r="V122" i="5"/>
  <c r="X122" i="5" s="1"/>
  <c r="V121" i="5"/>
  <c r="V120" i="5"/>
  <c r="R120" i="5" s="1"/>
  <c r="V118" i="5"/>
  <c r="V117" i="5"/>
  <c r="V116" i="5"/>
  <c r="V113" i="5"/>
  <c r="V112" i="5"/>
  <c r="V110" i="5"/>
  <c r="V109" i="5"/>
  <c r="V108" i="5"/>
  <c r="V106" i="5"/>
  <c r="V105" i="5"/>
  <c r="X105" i="5" s="1"/>
  <c r="V104" i="5"/>
  <c r="V100" i="5"/>
  <c r="V98" i="5"/>
  <c r="V97" i="5"/>
  <c r="R97" i="5" s="1"/>
  <c r="V96" i="5"/>
  <c r="V95" i="5"/>
  <c r="R95" i="5" s="1"/>
  <c r="V94" i="5"/>
  <c r="V93" i="5"/>
  <c r="X93" i="5" s="1"/>
  <c r="V92" i="5"/>
  <c r="V91" i="5"/>
  <c r="R91" i="5" s="1"/>
  <c r="V89" i="5"/>
  <c r="V88" i="5"/>
  <c r="V87" i="5"/>
  <c r="R87" i="5" s="1"/>
  <c r="V85" i="5"/>
  <c r="V84" i="5"/>
  <c r="R84" i="5" s="1"/>
  <c r="V83" i="5"/>
  <c r="R83" i="5" s="1"/>
  <c r="V82" i="5"/>
  <c r="V81" i="5"/>
  <c r="R81" i="5" s="1"/>
  <c r="V80" i="5"/>
  <c r="R80" i="5" s="1"/>
  <c r="V79" i="5"/>
  <c r="R79" i="5" s="1"/>
  <c r="V78" i="5"/>
  <c r="V77" i="5"/>
  <c r="R77" i="5" s="1"/>
  <c r="V76" i="5"/>
  <c r="V75" i="5"/>
  <c r="R75" i="5" s="1"/>
  <c r="V74" i="5"/>
  <c r="V73" i="5"/>
  <c r="X73" i="5" s="1"/>
  <c r="V72" i="5"/>
  <c r="V71" i="5"/>
  <c r="R71" i="5" s="1"/>
  <c r="V69" i="5"/>
  <c r="V68" i="5"/>
  <c r="R68" i="5" s="1"/>
  <c r="V67" i="5"/>
  <c r="R67" i="5" s="1"/>
  <c r="V66" i="5"/>
  <c r="V65" i="5"/>
  <c r="R65" i="5" s="1"/>
  <c r="V64" i="5"/>
  <c r="R64" i="5" s="1"/>
  <c r="V63" i="5"/>
  <c r="R63" i="5" s="1"/>
  <c r="V62" i="5"/>
  <c r="V61" i="5"/>
  <c r="R61" i="5" s="1"/>
  <c r="V60" i="5"/>
  <c r="V59" i="5"/>
  <c r="R59" i="5" s="1"/>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2" i="5"/>
  <c r="S58" i="5"/>
  <c r="S42" i="5"/>
  <c r="S73" i="5"/>
  <c r="S2014" i="5" l="1"/>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X1478"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AB347" i="5"/>
  <c r="T799" i="5"/>
  <c r="AB1078" i="5"/>
  <c r="AB1109" i="5"/>
  <c r="T1671" i="5"/>
  <c r="T1740" i="5"/>
  <c r="S1898" i="5"/>
  <c r="T1966" i="5"/>
  <c r="T2420" i="5"/>
  <c r="AB2479" i="5"/>
  <c r="H2498" i="5"/>
  <c r="AB163" i="5"/>
  <c r="X404" i="5"/>
  <c r="T711" i="5"/>
  <c r="S879" i="5"/>
  <c r="S898" i="5"/>
  <c r="AB902" i="5"/>
  <c r="S905" i="5"/>
  <c r="S924" i="5"/>
  <c r="S939" i="5"/>
  <c r="T1132" i="5"/>
  <c r="S116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S632" i="5"/>
  <c r="AB1592" i="5"/>
  <c r="S1695" i="5"/>
  <c r="S1748" i="5"/>
  <c r="S1751" i="5"/>
  <c r="S1765" i="5"/>
  <c r="T1794" i="5"/>
  <c r="T1854" i="5"/>
  <c r="T2018" i="5"/>
  <c r="S2021" i="5"/>
  <c r="AB516" i="5"/>
  <c r="AB606" i="5"/>
  <c r="S705" i="5"/>
  <c r="R896" i="5"/>
  <c r="S959" i="5"/>
  <c r="S1254" i="5"/>
  <c r="AB1307" i="5"/>
  <c r="T1314" i="5"/>
  <c r="AB1368" i="5"/>
  <c r="S1385" i="5"/>
  <c r="S1436" i="5"/>
  <c r="T1703" i="5"/>
  <c r="S1918" i="5"/>
  <c r="AB2070" i="5"/>
  <c r="AB2165" i="5"/>
  <c r="T2284" i="5"/>
  <c r="T2396" i="5"/>
  <c r="S240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T828" i="5"/>
  <c r="S1010" i="5"/>
  <c r="T1258" i="5"/>
  <c r="T1288" i="5"/>
  <c r="T1326" i="5"/>
  <c r="AB1376" i="5"/>
  <c r="AB1597" i="5"/>
  <c r="AB1609" i="5"/>
  <c r="S1749" i="5"/>
  <c r="J1904" i="5"/>
  <c r="AB2060" i="5"/>
  <c r="S2211" i="5"/>
  <c r="F20" i="6"/>
  <c r="F21" i="6"/>
  <c r="E1752" i="5"/>
  <c r="X1752" i="5" s="1"/>
  <c r="H1752" i="5"/>
  <c r="X74" i="5"/>
  <c r="I2157" i="5"/>
  <c r="R69" i="5"/>
  <c r="AB363" i="5"/>
  <c r="R487" i="5"/>
  <c r="AB1311" i="5"/>
  <c r="F2012" i="5"/>
  <c r="V2060" i="5"/>
  <c r="E2060" i="5" s="1"/>
  <c r="X2060" i="5" s="1"/>
  <c r="AB2064" i="5"/>
  <c r="AB2151" i="5"/>
  <c r="H2473" i="5"/>
  <c r="X170" i="5"/>
  <c r="AB195" i="5"/>
  <c r="AB466" i="5"/>
  <c r="AB519" i="5"/>
  <c r="AB626" i="5"/>
  <c r="R730" i="5"/>
  <c r="AB1752" i="5"/>
  <c r="H2012" i="5"/>
  <c r="F2432" i="5"/>
  <c r="AB254" i="5"/>
  <c r="AB1164" i="5"/>
  <c r="AB1248" i="5"/>
  <c r="AB1272" i="5"/>
  <c r="AB1279" i="5"/>
  <c r="AB1316" i="5"/>
  <c r="AB1331" i="5"/>
  <c r="R1487" i="5"/>
  <c r="V1592" i="5"/>
  <c r="AB1914" i="5"/>
  <c r="F2071" i="5"/>
  <c r="AB2124" i="5"/>
  <c r="G2136" i="5"/>
  <c r="AB2272" i="5"/>
  <c r="V2341" i="5"/>
  <c r="E2341" i="5" s="1"/>
  <c r="X2341" i="5" s="1"/>
  <c r="V280" i="5"/>
  <c r="R280" i="5" s="1"/>
  <c r="AB371" i="5"/>
  <c r="AB375" i="5"/>
  <c r="AB379" i="5"/>
  <c r="AB1057" i="5"/>
  <c r="H1881" i="5"/>
  <c r="AB2029" i="5"/>
  <c r="AB2394" i="5"/>
  <c r="I2209" i="5"/>
  <c r="AB230" i="5"/>
  <c r="AB837" i="5"/>
  <c r="AB982" i="5"/>
  <c r="AB1287" i="5"/>
  <c r="AB1454" i="5"/>
  <c r="AB2145" i="5"/>
  <c r="G2296" i="5"/>
  <c r="AB2088" i="5"/>
  <c r="AB339" i="5"/>
  <c r="AB468" i="5"/>
  <c r="AB472" i="5"/>
  <c r="AB665" i="5"/>
  <c r="AB1240" i="5"/>
  <c r="AB1530" i="5"/>
  <c r="AB1778" i="5"/>
  <c r="J2044" i="5"/>
  <c r="AB2052" i="5"/>
  <c r="AB2224" i="5"/>
  <c r="AB2228" i="5"/>
  <c r="AB2434" i="5"/>
  <c r="E2449" i="5"/>
  <c r="X2449" i="5" s="1"/>
  <c r="R779" i="5"/>
  <c r="X779" i="5"/>
  <c r="R629" i="5"/>
  <c r="X611" i="5"/>
  <c r="R611" i="5"/>
  <c r="X1164" i="5"/>
  <c r="X781" i="5"/>
  <c r="R375" i="5"/>
  <c r="R300" i="5"/>
  <c r="T1304" i="5"/>
  <c r="S1304" i="5"/>
  <c r="AB1742" i="5"/>
  <c r="S1742" i="5"/>
  <c r="T1801" i="5"/>
  <c r="AB1801" i="5"/>
  <c r="F1908" i="5"/>
  <c r="R1908" i="5"/>
  <c r="H1908" i="5"/>
  <c r="R2457" i="5"/>
  <c r="I2457" i="5"/>
  <c r="AB30" i="5"/>
  <c r="AB125" i="5"/>
  <c r="AB437" i="5"/>
  <c r="AB458" i="5"/>
  <c r="AB597" i="5"/>
  <c r="S713" i="5"/>
  <c r="S716" i="5"/>
  <c r="T739" i="5"/>
  <c r="AB793" i="5"/>
  <c r="S816" i="5"/>
  <c r="AB912" i="5"/>
  <c r="AB914" i="5"/>
  <c r="AB928" i="5"/>
  <c r="S1078" i="5"/>
  <c r="AB1094" i="5"/>
  <c r="S1126" i="5"/>
  <c r="T1143" i="5"/>
  <c r="AB1196" i="5"/>
  <c r="T1216" i="5"/>
  <c r="S1216" i="5"/>
  <c r="T1275" i="5"/>
  <c r="AB1275" i="5"/>
  <c r="S1275" i="5"/>
  <c r="R1519" i="5"/>
  <c r="S2439" i="5"/>
  <c r="T2439" i="5"/>
  <c r="T2213" i="5"/>
  <c r="S2213" i="5"/>
  <c r="S612" i="5"/>
  <c r="S749" i="5"/>
  <c r="T765" i="5"/>
  <c r="T783" i="5"/>
  <c r="S793" i="5"/>
  <c r="S837" i="5"/>
  <c r="S846" i="5"/>
  <c r="S914" i="5"/>
  <c r="S997" i="5"/>
  <c r="S1011" i="5"/>
  <c r="S1110" i="5"/>
  <c r="S1160" i="5"/>
  <c r="T1309" i="5"/>
  <c r="S1309" i="5"/>
  <c r="T1866" i="5"/>
  <c r="S1866" i="5"/>
  <c r="I2024" i="5"/>
  <c r="H2024" i="5"/>
  <c r="S2268" i="5"/>
  <c r="T2268" i="5"/>
  <c r="G2388" i="5"/>
  <c r="E2388" i="5"/>
  <c r="X2388" i="5" s="1"/>
  <c r="AB24" i="5"/>
  <c r="R74" i="5"/>
  <c r="AB101" i="5"/>
  <c r="AB241" i="5"/>
  <c r="AB282" i="5"/>
  <c r="AB307" i="5"/>
  <c r="AB425" i="5"/>
  <c r="AB429" i="5"/>
  <c r="AB456" i="5"/>
  <c r="AB484" i="5"/>
  <c r="AB524" i="5"/>
  <c r="V591" i="5"/>
  <c r="AB613" i="5"/>
  <c r="AB632" i="5"/>
  <c r="AB683" i="5"/>
  <c r="S686" i="5"/>
  <c r="AB711" i="5"/>
  <c r="AB717" i="5"/>
  <c r="R746" i="5"/>
  <c r="T843" i="5"/>
  <c r="AB853" i="5"/>
  <c r="S874" i="5"/>
  <c r="S948" i="5"/>
  <c r="S958" i="5"/>
  <c r="AB963" i="5"/>
  <c r="S991" i="5"/>
  <c r="AB997" i="5"/>
  <c r="S1027" i="5"/>
  <c r="S1051" i="5"/>
  <c r="AB1081" i="5"/>
  <c r="S1114" i="5"/>
  <c r="AB1160" i="5"/>
  <c r="R1236" i="5"/>
  <c r="T1286" i="5"/>
  <c r="S1286" i="5"/>
  <c r="T1373" i="5"/>
  <c r="S1373" i="5"/>
  <c r="T1514" i="5"/>
  <c r="S1514" i="5"/>
  <c r="T1869" i="5"/>
  <c r="S1869" i="5"/>
  <c r="S891" i="5"/>
  <c r="S909" i="5"/>
  <c r="S936" i="5"/>
  <c r="S995" i="5"/>
  <c r="AB1041" i="5"/>
  <c r="S1085" i="5"/>
  <c r="T1134" i="5"/>
  <c r="S1144" i="5"/>
  <c r="S1262" i="5"/>
  <c r="T1262" i="5"/>
  <c r="T1306" i="5"/>
  <c r="S1306" i="5"/>
  <c r="X1343" i="5"/>
  <c r="T2167" i="5"/>
  <c r="S2167" i="5"/>
  <c r="V2196" i="5"/>
  <c r="G2196" i="5" s="1"/>
  <c r="T2482" i="5"/>
  <c r="S2482" i="5"/>
  <c r="X169" i="5"/>
  <c r="AB217" i="5"/>
  <c r="AB234" i="5"/>
  <c r="AB367" i="5"/>
  <c r="AB399" i="5"/>
  <c r="X412" i="5"/>
  <c r="AB441" i="5"/>
  <c r="X490" i="5"/>
  <c r="AB508" i="5"/>
  <c r="AB535" i="5"/>
  <c r="AB555" i="5"/>
  <c r="AB590" i="5"/>
  <c r="S670" i="5"/>
  <c r="AB709" i="5"/>
  <c r="AB844" i="5"/>
  <c r="S895" i="5"/>
  <c r="AB913" i="5"/>
  <c r="AB958" i="5"/>
  <c r="S971" i="5"/>
  <c r="AB1148" i="5"/>
  <c r="AB1176" i="5"/>
  <c r="S1283" i="5"/>
  <c r="T1283" i="5"/>
  <c r="V1434" i="5"/>
  <c r="T1643" i="5"/>
  <c r="S1643" i="5"/>
  <c r="S1792" i="5"/>
  <c r="AB1792" i="5"/>
  <c r="E2072" i="5"/>
  <c r="X2072" i="5" s="1"/>
  <c r="R2072" i="5"/>
  <c r="H2072" i="5"/>
  <c r="F2072" i="5"/>
  <c r="H2079" i="5"/>
  <c r="F2079" i="5"/>
  <c r="V2288" i="5"/>
  <c r="J2288" i="5" s="1"/>
  <c r="S2433" i="5"/>
  <c r="T2433" i="5"/>
  <c r="I2248" i="5"/>
  <c r="H2248" i="5"/>
  <c r="F2248" i="5"/>
  <c r="R38" i="5"/>
  <c r="AB105" i="5"/>
  <c r="S620" i="5"/>
  <c r="AB637" i="5"/>
  <c r="S674" i="5"/>
  <c r="T695" i="5"/>
  <c r="S709" i="5"/>
  <c r="S718" i="5"/>
  <c r="AB729" i="5"/>
  <c r="S854" i="5"/>
  <c r="S875" i="5"/>
  <c r="S889" i="5"/>
  <c r="S904" i="5"/>
  <c r="S907" i="5"/>
  <c r="S913" i="5"/>
  <c r="S923" i="5"/>
  <c r="S1023" i="5"/>
  <c r="S1125" i="5"/>
  <c r="S1169" i="5"/>
  <c r="R1181" i="5"/>
  <c r="T1211" i="5"/>
  <c r="R1405" i="5"/>
  <c r="AB1470" i="5"/>
  <c r="T1470" i="5"/>
  <c r="S1470" i="5"/>
  <c r="V1680" i="5"/>
  <c r="E1680" i="5" s="1"/>
  <c r="X1680" i="5" s="1"/>
  <c r="AB1680" i="5"/>
  <c r="T1714" i="5"/>
  <c r="S1714" i="5"/>
  <c r="R1897" i="5"/>
  <c r="J1897" i="5"/>
  <c r="G1986" i="5"/>
  <c r="F1986" i="5"/>
  <c r="I2004" i="5"/>
  <c r="R2004" i="5"/>
  <c r="S2128" i="5"/>
  <c r="T2128" i="5"/>
  <c r="R2149" i="5"/>
  <c r="H2149" i="5"/>
  <c r="X234" i="5"/>
  <c r="V264" i="5"/>
  <c r="R264" i="5" s="1"/>
  <c r="X290" i="5"/>
  <c r="V555" i="5"/>
  <c r="AB625" i="5"/>
  <c r="AB658" i="5"/>
  <c r="AB668" i="5"/>
  <c r="S681" i="5"/>
  <c r="T729" i="5"/>
  <c r="T767" i="5"/>
  <c r="S832" i="5"/>
  <c r="S943" i="5"/>
  <c r="AB959" i="5"/>
  <c r="AB1097" i="5"/>
  <c r="S1103" i="5"/>
  <c r="S1109" i="5"/>
  <c r="V1139"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AB1478" i="5"/>
  <c r="AB1656" i="5"/>
  <c r="AB1687" i="5"/>
  <c r="AB1770" i="5"/>
  <c r="R1905" i="5"/>
  <c r="AB1928" i="5"/>
  <c r="S2288" i="5"/>
  <c r="H2379" i="5"/>
  <c r="H2389" i="5"/>
  <c r="AB2405" i="5"/>
  <c r="X1240" i="5"/>
  <c r="S1318" i="5"/>
  <c r="T1335" i="5"/>
  <c r="S1428"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AB1420" i="5"/>
  <c r="X1466"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R1229" i="5"/>
  <c r="T1232" i="5"/>
  <c r="S1279" i="5"/>
  <c r="S1305" i="5"/>
  <c r="T1308" i="5"/>
  <c r="AB1337" i="5"/>
  <c r="AB1345" i="5"/>
  <c r="AB1391" i="5"/>
  <c r="T1469" i="5"/>
  <c r="X1550" i="5"/>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X25" i="5"/>
  <c r="R96" i="5"/>
  <c r="X96" i="5"/>
  <c r="X78" i="5"/>
  <c r="X47" i="5"/>
  <c r="R126" i="5"/>
  <c r="X126" i="5"/>
  <c r="V329" i="5"/>
  <c r="T894" i="5"/>
  <c r="AB894" i="5"/>
  <c r="S894" i="5"/>
  <c r="AB1862" i="5"/>
  <c r="T1862" i="5"/>
  <c r="S1862" i="5"/>
  <c r="R54" i="5"/>
  <c r="R73" i="5"/>
  <c r="V90" i="5"/>
  <c r="V188" i="5"/>
  <c r="R188" i="5" s="1"/>
  <c r="AB209" i="5"/>
  <c r="R224" i="5"/>
  <c r="X224" i="5"/>
  <c r="V242" i="5"/>
  <c r="V462" i="5"/>
  <c r="R462" i="5" s="1"/>
  <c r="T737" i="5"/>
  <c r="S737" i="5"/>
  <c r="R93" i="5"/>
  <c r="AB169" i="5"/>
  <c r="X451" i="5"/>
  <c r="S1496" i="5"/>
  <c r="T1496" i="5"/>
  <c r="X26" i="5"/>
  <c r="X62" i="5"/>
  <c r="V101" i="5"/>
  <c r="V206" i="5"/>
  <c r="R236" i="5"/>
  <c r="X236" i="5"/>
  <c r="V261" i="5"/>
  <c r="AB261" i="5"/>
  <c r="AB297" i="5"/>
  <c r="R452" i="5"/>
  <c r="X106" i="5"/>
  <c r="R124" i="5"/>
  <c r="T1446" i="5"/>
  <c r="AB1446" i="5"/>
  <c r="S1446" i="5"/>
  <c r="V43" i="5"/>
  <c r="R22" i="5"/>
  <c r="V86" i="5"/>
  <c r="R89" i="5"/>
  <c r="AB113" i="5"/>
  <c r="R122" i="5"/>
  <c r="R166" i="5"/>
  <c r="X186" i="5"/>
  <c r="R186" i="5"/>
  <c r="V305" i="5"/>
  <c r="V390" i="5"/>
  <c r="X478" i="5"/>
  <c r="V573" i="5"/>
  <c r="T640" i="5"/>
  <c r="S640" i="5"/>
  <c r="R110" i="5"/>
  <c r="R170" i="5"/>
  <c r="V193" i="5"/>
  <c r="V313" i="5"/>
  <c r="X467" i="5"/>
  <c r="V561" i="5"/>
  <c r="R561" i="5" s="1"/>
  <c r="I1847" i="5"/>
  <c r="H1847" i="5"/>
  <c r="V114" i="5"/>
  <c r="AB165" i="5"/>
  <c r="V200" i="5"/>
  <c r="R200" i="5" s="1"/>
  <c r="R244" i="5"/>
  <c r="AB177" i="5"/>
  <c r="V214" i="5"/>
  <c r="R298" i="5"/>
  <c r="X391" i="5"/>
  <c r="AB109" i="5"/>
  <c r="R30" i="5"/>
  <c r="V70" i="5"/>
  <c r="V102" i="5"/>
  <c r="R106" i="5"/>
  <c r="AB149" i="5"/>
  <c r="AB185" i="5"/>
  <c r="V238" i="5"/>
  <c r="R400" i="5"/>
  <c r="AB229" i="5"/>
  <c r="AB250" i="5"/>
  <c r="AB266" i="5"/>
  <c r="AB452" i="5"/>
  <c r="AB453" i="5"/>
  <c r="AB471" i="5"/>
  <c r="X526" i="5"/>
  <c r="X542" i="5"/>
  <c r="AB559" i="5"/>
  <c r="R583" i="5"/>
  <c r="AB594" i="5"/>
  <c r="R673" i="5"/>
  <c r="T721" i="5"/>
  <c r="S721" i="5"/>
  <c r="S831" i="5"/>
  <c r="T831" i="5"/>
  <c r="AB874" i="5"/>
  <c r="V874" i="5"/>
  <c r="X874" i="5" s="1"/>
  <c r="T906" i="5"/>
  <c r="AB906" i="5"/>
  <c r="S906" i="5"/>
  <c r="T918" i="5"/>
  <c r="S918" i="5"/>
  <c r="AB941" i="5"/>
  <c r="V941" i="5"/>
  <c r="V973" i="5"/>
  <c r="AB973" i="5"/>
  <c r="AB989" i="5"/>
  <c r="S989" i="5"/>
  <c r="T1127" i="5"/>
  <c r="S1127" i="5"/>
  <c r="V1157" i="5"/>
  <c r="R1209" i="5"/>
  <c r="R270" i="5"/>
  <c r="V577" i="5"/>
  <c r="X603" i="5"/>
  <c r="R603" i="5"/>
  <c r="V643" i="5"/>
  <c r="R643" i="5" s="1"/>
  <c r="X787" i="5"/>
  <c r="V850" i="5"/>
  <c r="R850" i="5" s="1"/>
  <c r="AB850" i="5"/>
  <c r="T915" i="5"/>
  <c r="S915" i="5"/>
  <c r="T978" i="5"/>
  <c r="S978" i="5"/>
  <c r="V981" i="5"/>
  <c r="X981" i="5" s="1"/>
  <c r="AB981" i="5"/>
  <c r="T1025" i="5"/>
  <c r="AB1025" i="5"/>
  <c r="S1025" i="5"/>
  <c r="V1085" i="5"/>
  <c r="AB1085" i="5"/>
  <c r="AB131" i="5"/>
  <c r="AB189" i="5"/>
  <c r="V190" i="5"/>
  <c r="AB262" i="5"/>
  <c r="AB274" i="5"/>
  <c r="AB356" i="5"/>
  <c r="AB364" i="5"/>
  <c r="AB433" i="5"/>
  <c r="AB550" i="5"/>
  <c r="V607" i="5"/>
  <c r="AB695" i="5"/>
  <c r="V695" i="5"/>
  <c r="R695" i="5" s="1"/>
  <c r="T712" i="5"/>
  <c r="S712" i="5"/>
  <c r="T744" i="5"/>
  <c r="S744" i="5"/>
  <c r="V807" i="5"/>
  <c r="AB807" i="5"/>
  <c r="V871" i="5"/>
  <c r="AB871" i="5"/>
  <c r="AB881" i="5"/>
  <c r="T881" i="5"/>
  <c r="S881" i="5"/>
  <c r="T949" i="5"/>
  <c r="S949" i="5"/>
  <c r="V174" i="5"/>
  <c r="X174" i="5" s="1"/>
  <c r="X615" i="5"/>
  <c r="R615" i="5"/>
  <c r="S638" i="5"/>
  <c r="T648" i="5"/>
  <c r="S648" i="5"/>
  <c r="R684" i="5"/>
  <c r="T732" i="5"/>
  <c r="S732" i="5"/>
  <c r="X767" i="5"/>
  <c r="X785" i="5"/>
  <c r="AB835" i="5"/>
  <c r="V835" i="5"/>
  <c r="X835" i="5" s="1"/>
  <c r="T910" i="5"/>
  <c r="S910" i="5"/>
  <c r="T926" i="5"/>
  <c r="S926" i="5"/>
  <c r="S937" i="5"/>
  <c r="T937" i="5"/>
  <c r="T975" i="5"/>
  <c r="S975" i="5"/>
  <c r="V986" i="5"/>
  <c r="AB1013" i="5"/>
  <c r="T1013" i="5"/>
  <c r="S1013" i="5"/>
  <c r="AB206" i="5"/>
  <c r="AB214" i="5"/>
  <c r="AB281" i="5"/>
  <c r="AB355" i="5"/>
  <c r="AB450" i="5"/>
  <c r="X651" i="5"/>
  <c r="T710" i="5"/>
  <c r="S710" i="5"/>
  <c r="S755" i="5"/>
  <c r="T755" i="5"/>
  <c r="T822" i="5"/>
  <c r="S822" i="5"/>
  <c r="T858" i="5"/>
  <c r="S858" i="5"/>
  <c r="AB868" i="5"/>
  <c r="V868" i="5"/>
  <c r="T947" i="5"/>
  <c r="AB947" i="5"/>
  <c r="S947" i="5"/>
  <c r="X1010" i="5"/>
  <c r="AB566" i="5"/>
  <c r="X655" i="5"/>
  <c r="R655" i="5"/>
  <c r="T689" i="5"/>
  <c r="S689" i="5"/>
  <c r="R795" i="5"/>
  <c r="X795" i="5"/>
  <c r="AB121" i="5"/>
  <c r="AB173" i="5"/>
  <c r="AB218" i="5"/>
  <c r="AB238" i="5"/>
  <c r="AB277" i="5"/>
  <c r="AB315" i="5"/>
  <c r="AB395" i="5"/>
  <c r="AB403" i="5"/>
  <c r="AB413" i="5"/>
  <c r="AB421" i="5"/>
  <c r="AB457" i="5"/>
  <c r="AB467" i="5"/>
  <c r="V579" i="5"/>
  <c r="R645" i="5"/>
  <c r="AB679" i="5"/>
  <c r="V679" i="5"/>
  <c r="R679" i="5" s="1"/>
  <c r="R700" i="5"/>
  <c r="X783" i="5"/>
  <c r="V855" i="5"/>
  <c r="AB855" i="5"/>
  <c r="T908" i="5"/>
  <c r="AB908" i="5"/>
  <c r="S908" i="5"/>
  <c r="T921" i="5"/>
  <c r="S921" i="5"/>
  <c r="T994" i="5"/>
  <c r="S994" i="5"/>
  <c r="AB574" i="5"/>
  <c r="AB602" i="5"/>
  <c r="AB609" i="5"/>
  <c r="AB638" i="5"/>
  <c r="AB640" i="5"/>
  <c r="AB645" i="5"/>
  <c r="AB653" i="5"/>
  <c r="AB737" i="5"/>
  <c r="S781" i="5"/>
  <c r="T785" i="5"/>
  <c r="S797" i="5"/>
  <c r="AB805" i="5"/>
  <c r="AB822" i="5"/>
  <c r="AB824" i="5"/>
  <c r="S844" i="5"/>
  <c r="S855" i="5"/>
  <c r="S860" i="5"/>
  <c r="S862" i="5"/>
  <c r="AB887" i="5"/>
  <c r="AB910" i="5"/>
  <c r="AB915" i="5"/>
  <c r="AB926" i="5"/>
  <c r="AB929" i="5"/>
  <c r="S932" i="5"/>
  <c r="S941" i="5"/>
  <c r="AB944" i="5"/>
  <c r="S951" i="5"/>
  <c r="S963" i="5"/>
  <c r="S973" i="5"/>
  <c r="T981" i="5"/>
  <c r="X1030" i="5"/>
  <c r="T1091" i="5"/>
  <c r="S1091" i="5"/>
  <c r="T1106" i="5"/>
  <c r="AB1106" i="5"/>
  <c r="S1111" i="5"/>
  <c r="V1144" i="5"/>
  <c r="V1197" i="5"/>
  <c r="AB1324" i="5"/>
  <c r="V1324" i="5"/>
  <c r="T1367" i="5"/>
  <c r="S1367" i="5"/>
  <c r="T1704" i="5"/>
  <c r="AB1704" i="5"/>
  <c r="E1716" i="5"/>
  <c r="X1716" i="5" s="1"/>
  <c r="H1716" i="5"/>
  <c r="G1716" i="5"/>
  <c r="AB808" i="5"/>
  <c r="S1089" i="5"/>
  <c r="T1089" i="5"/>
  <c r="T1195" i="5"/>
  <c r="S1195" i="5"/>
  <c r="S1437" i="5"/>
  <c r="T1437" i="5"/>
  <c r="AB600" i="5"/>
  <c r="AB648" i="5"/>
  <c r="T656" i="5"/>
  <c r="T677" i="5"/>
  <c r="T687" i="5"/>
  <c r="R714" i="5"/>
  <c r="S717" i="5"/>
  <c r="T719" i="5"/>
  <c r="AB747" i="5"/>
  <c r="AB892" i="5"/>
  <c r="AB930" i="5"/>
  <c r="AB957" i="5"/>
  <c r="AB1017" i="5"/>
  <c r="AB1042" i="5"/>
  <c r="AB1125" i="5"/>
  <c r="V1125" i="5"/>
  <c r="AB1371" i="5"/>
  <c r="T1371" i="5"/>
  <c r="S1371" i="5"/>
  <c r="S1587" i="5"/>
  <c r="T1587" i="5"/>
  <c r="AB540" i="5"/>
  <c r="AB582" i="5"/>
  <c r="AB614" i="5"/>
  <c r="AB616" i="5"/>
  <c r="V671" i="5"/>
  <c r="V677" i="5"/>
  <c r="R677" i="5" s="1"/>
  <c r="S685" i="5"/>
  <c r="S693" i="5"/>
  <c r="X699" i="5"/>
  <c r="S701" i="5"/>
  <c r="V719" i="5"/>
  <c r="X719" i="5" s="1"/>
  <c r="V729" i="5"/>
  <c r="T735" i="5"/>
  <c r="AB740" i="5"/>
  <c r="S753" i="5"/>
  <c r="S773" i="5"/>
  <c r="X806" i="5"/>
  <c r="X812" i="5"/>
  <c r="S834" i="5"/>
  <c r="S840" i="5"/>
  <c r="S861" i="5"/>
  <c r="S863" i="5"/>
  <c r="S872" i="5"/>
  <c r="AB897" i="5"/>
  <c r="S930" i="5"/>
  <c r="S935" i="5"/>
  <c r="AB945" i="5"/>
  <c r="T987" i="5"/>
  <c r="S987" i="5"/>
  <c r="S1073" i="5"/>
  <c r="S1083" i="5"/>
  <c r="S1095" i="5"/>
  <c r="X1101" i="5"/>
  <c r="X1135" i="5"/>
  <c r="T1192" i="5"/>
  <c r="AB1192" i="5"/>
  <c r="S1192" i="5"/>
  <c r="AB612" i="5"/>
  <c r="S616" i="5"/>
  <c r="AB620" i="5"/>
  <c r="S626" i="5"/>
  <c r="S628" i="5"/>
  <c r="AB646" i="5"/>
  <c r="S666" i="5"/>
  <c r="AB687" i="5"/>
  <c r="T699" i="5"/>
  <c r="S704" i="5"/>
  <c r="T727" i="5"/>
  <c r="T731" i="5"/>
  <c r="AB804" i="5"/>
  <c r="S859" i="5"/>
  <c r="S880" i="5"/>
  <c r="AB886" i="5"/>
  <c r="S890" i="5"/>
  <c r="S897" i="5"/>
  <c r="S911" i="5"/>
  <c r="S919" i="5"/>
  <c r="S922" i="5"/>
  <c r="S927" i="5"/>
  <c r="T933" i="5"/>
  <c r="S940" i="5"/>
  <c r="T945" i="5"/>
  <c r="S955" i="5"/>
  <c r="S962" i="5"/>
  <c r="S977" i="5"/>
  <c r="T977" i="5"/>
  <c r="V1066" i="5"/>
  <c r="X1081" i="5"/>
  <c r="S1098" i="5"/>
  <c r="T1102" i="5"/>
  <c r="AB1102" i="5"/>
  <c r="T1117" i="5"/>
  <c r="AB1117" i="5"/>
  <c r="T1156" i="5"/>
  <c r="AB1156" i="5"/>
  <c r="S1156" i="5"/>
  <c r="AB1232" i="5"/>
  <c r="V1232" i="5"/>
  <c r="X1232" i="5" s="1"/>
  <c r="V1308" i="5"/>
  <c r="AB1319" i="5"/>
  <c r="V1319" i="5"/>
  <c r="AB1351" i="5"/>
  <c r="V1351" i="5"/>
  <c r="R1351" i="5" s="1"/>
  <c r="R1368" i="5"/>
  <c r="AB1384" i="5"/>
  <c r="V1384" i="5"/>
  <c r="R1384" i="5" s="1"/>
  <c r="R1505" i="5"/>
  <c r="AB834" i="5"/>
  <c r="S888" i="5"/>
  <c r="AB985" i="5"/>
  <c r="AB1033" i="5"/>
  <c r="T1033" i="5"/>
  <c r="V1050" i="5"/>
  <c r="AB1105" i="5"/>
  <c r="T1105" i="5"/>
  <c r="T1140" i="5"/>
  <c r="S1140" i="5"/>
  <c r="X1156" i="5"/>
  <c r="AB608" i="5"/>
  <c r="AB621" i="5"/>
  <c r="V639" i="5"/>
  <c r="S646" i="5"/>
  <c r="AB661" i="5"/>
  <c r="AB670" i="5"/>
  <c r="T691" i="5"/>
  <c r="S702" i="5"/>
  <c r="AB707" i="5"/>
  <c r="V711" i="5"/>
  <c r="S720" i="5"/>
  <c r="AB731" i="5"/>
  <c r="S733" i="5"/>
  <c r="S736" i="5"/>
  <c r="AB743" i="5"/>
  <c r="T757" i="5"/>
  <c r="T759" i="5"/>
  <c r="AB781" i="5"/>
  <c r="X808" i="5"/>
  <c r="AB832" i="5"/>
  <c r="AB880" i="5"/>
  <c r="AB889" i="5"/>
  <c r="AB898" i="5"/>
  <c r="S903" i="5"/>
  <c r="T925" i="5"/>
  <c r="AB943" i="5"/>
  <c r="X990" i="5"/>
  <c r="AB1037" i="5"/>
  <c r="T1037" i="5"/>
  <c r="S1090" i="5"/>
  <c r="X1093" i="5"/>
  <c r="S1117" i="5"/>
  <c r="T1416" i="5"/>
  <c r="AB1416" i="5"/>
  <c r="S1416" i="5"/>
  <c r="AB1053" i="5"/>
  <c r="AB1073" i="5"/>
  <c r="AB1161" i="5"/>
  <c r="AB1163" i="5"/>
  <c r="AB1169" i="5"/>
  <c r="S1185" i="5"/>
  <c r="AB1211" i="5"/>
  <c r="AB1222" i="5"/>
  <c r="AB1225" i="5"/>
  <c r="T1248" i="5"/>
  <c r="T1279" i="5"/>
  <c r="AB1312" i="5"/>
  <c r="AB1361" i="5"/>
  <c r="AB1364" i="5"/>
  <c r="AB1375" i="5"/>
  <c r="AB1474" i="5"/>
  <c r="X1496"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X1160" i="5"/>
  <c r="AB1206" i="5"/>
  <c r="AB1236" i="5"/>
  <c r="AB1244" i="5"/>
  <c r="T1256" i="5"/>
  <c r="S1261" i="5"/>
  <c r="S1272" i="5"/>
  <c r="S1274" i="5"/>
  <c r="S1277" i="5"/>
  <c r="T1294" i="5"/>
  <c r="AB1304" i="5"/>
  <c r="S1307" i="5"/>
  <c r="S1312" i="5"/>
  <c r="S1322" i="5"/>
  <c r="AB1343" i="5"/>
  <c r="S1346" i="5"/>
  <c r="S1349" i="5"/>
  <c r="S1361" i="5"/>
  <c r="T1405" i="5"/>
  <c r="T1408" i="5"/>
  <c r="AB1408" i="5"/>
  <c r="S1418" i="5"/>
  <c r="T1429" i="5"/>
  <c r="S1453" i="5"/>
  <c r="T1453" i="5"/>
  <c r="T1458" i="5"/>
  <c r="AB1458" i="5"/>
  <c r="T1512" i="5"/>
  <c r="S1512" i="5"/>
  <c r="V1525" i="5"/>
  <c r="T1536" i="5"/>
  <c r="S1536" i="5"/>
  <c r="T1544" i="5"/>
  <c r="S1544" i="5"/>
  <c r="AB1774" i="5"/>
  <c r="S1774" i="5"/>
  <c r="R1916" i="5"/>
  <c r="J1916" i="5"/>
  <c r="I1916" i="5"/>
  <c r="E1916" i="5"/>
  <c r="X1916" i="5" s="1"/>
  <c r="AB1922" i="5"/>
  <c r="S1922" i="5"/>
  <c r="S2025" i="5"/>
  <c r="T2025" i="5"/>
  <c r="AB1049" i="5"/>
  <c r="T1053" i="5"/>
  <c r="AB1130" i="5"/>
  <c r="T1176" i="5"/>
  <c r="AB1193" i="5"/>
  <c r="S1208" i="5"/>
  <c r="X1244" i="5"/>
  <c r="S1251" i="5"/>
  <c r="S1268" i="5"/>
  <c r="S1271" i="5"/>
  <c r="T1272" i="5"/>
  <c r="AB1280" i="5"/>
  <c r="AB1299" i="5"/>
  <c r="V1312" i="5"/>
  <c r="T1315" i="5"/>
  <c r="S1331" i="5"/>
  <c r="AB1347" i="5"/>
  <c r="S1369" i="5"/>
  <c r="T1421" i="5"/>
  <c r="R1449" i="5"/>
  <c r="X1449" i="5"/>
  <c r="V1470" i="5"/>
  <c r="AB1489" i="5"/>
  <c r="V1491" i="5"/>
  <c r="R1491" i="5" s="1"/>
  <c r="S1494" i="5"/>
  <c r="T1500" i="5"/>
  <c r="S1506" i="5"/>
  <c r="AB1510" i="5"/>
  <c r="T1510"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AB1252" i="5"/>
  <c r="V1307" i="5"/>
  <c r="AB1332" i="5"/>
  <c r="AB1372" i="5"/>
  <c r="T1450" i="5"/>
  <c r="S1450" i="5"/>
  <c r="R1453" i="5"/>
  <c r="X1510" i="5"/>
  <c r="T1530" i="5"/>
  <c r="AB1538" i="5"/>
  <c r="S1555" i="5"/>
  <c r="T1555" i="5"/>
  <c r="AB1560" i="5"/>
  <c r="T1607" i="5"/>
  <c r="S1607" i="5"/>
  <c r="V1632" i="5"/>
  <c r="G1632" i="5" s="1"/>
  <c r="AB1632" i="5"/>
  <c r="AB1639" i="5"/>
  <c r="V1639" i="5"/>
  <c r="AB1679" i="5"/>
  <c r="V1679" i="5"/>
  <c r="E1679" i="5" s="1"/>
  <c r="X1679" i="5" s="1"/>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S1276" i="5"/>
  <c r="R1523" i="5"/>
  <c r="E1636" i="5"/>
  <c r="X1636" i="5" s="1"/>
  <c r="F1636" i="5"/>
  <c r="S1659" i="5"/>
  <c r="T1659" i="5"/>
  <c r="E1676" i="5"/>
  <c r="X1676" i="5" s="1"/>
  <c r="F1676" i="5"/>
  <c r="S1719" i="5"/>
  <c r="T1719" i="5"/>
  <c r="AB1734" i="5"/>
  <c r="V1734" i="5"/>
  <c r="R1734" i="5" s="1"/>
  <c r="I1846" i="5"/>
  <c r="G1846" i="5"/>
  <c r="G1926" i="5"/>
  <c r="F1926" i="5"/>
  <c r="S2071" i="5"/>
  <c r="T2071" i="5"/>
  <c r="S986" i="5"/>
  <c r="AB993" i="5"/>
  <c r="S1006" i="5"/>
  <c r="S1019" i="5"/>
  <c r="S1030" i="5"/>
  <c r="S1038" i="5"/>
  <c r="S1041" i="5"/>
  <c r="S1043" i="5"/>
  <c r="S1046" i="5"/>
  <c r="T1061" i="5"/>
  <c r="S1063" i="5"/>
  <c r="S1081" i="5"/>
  <c r="AB1146" i="5"/>
  <c r="AB1153" i="5"/>
  <c r="S1155" i="5"/>
  <c r="AB1172" i="5"/>
  <c r="AB1216" i="5"/>
  <c r="S1217" i="5"/>
  <c r="S1227" i="5"/>
  <c r="X1236" i="5"/>
  <c r="S1249" i="5"/>
  <c r="S1252" i="5"/>
  <c r="T1276" i="5"/>
  <c r="S1280" i="5"/>
  <c r="AB1300" i="5"/>
  <c r="AB1308" i="5"/>
  <c r="S1332" i="5"/>
  <c r="S1343" i="5"/>
  <c r="AB1348" i="5"/>
  <c r="AB1381" i="5"/>
  <c r="AB1392" i="5"/>
  <c r="AB1396" i="5"/>
  <c r="V1402" i="5"/>
  <c r="AB1453" i="5"/>
  <c r="AB1490" i="5"/>
  <c r="X1498" i="5"/>
  <c r="S1510" i="5"/>
  <c r="AB1521" i="5"/>
  <c r="T1537" i="5"/>
  <c r="T1604" i="5"/>
  <c r="AB1604" i="5"/>
  <c r="H1636" i="5"/>
  <c r="T1666" i="5"/>
  <c r="S1666" i="5"/>
  <c r="I1676" i="5"/>
  <c r="S1764" i="5"/>
  <c r="T1764" i="5"/>
  <c r="T1837" i="5"/>
  <c r="S1837" i="5"/>
  <c r="I2039" i="5"/>
  <c r="F2039"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F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J2452" i="5"/>
  <c r="AB1569" i="5"/>
  <c r="AB1605" i="5"/>
  <c r="G1655"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R2214" i="5" s="1"/>
  <c r="S2217" i="5"/>
  <c r="AB2231" i="5"/>
  <c r="J2248" i="5"/>
  <c r="AB2282" i="5"/>
  <c r="AB2297" i="5"/>
  <c r="S2332" i="5"/>
  <c r="AB2336" i="5"/>
  <c r="AB2340" i="5"/>
  <c r="H2363" i="5"/>
  <c r="H2381" i="5"/>
  <c r="I2389" i="5"/>
  <c r="V2396" i="5"/>
  <c r="G2396" i="5" s="1"/>
  <c r="V2404" i="5"/>
  <c r="I2404" i="5" s="1"/>
  <c r="G2432" i="5"/>
  <c r="AB2439" i="5"/>
  <c r="S2465" i="5"/>
  <c r="T2468" i="5"/>
  <c r="G2473" i="5"/>
  <c r="AB2475" i="5"/>
  <c r="R60" i="5"/>
  <c r="X60" i="5"/>
  <c r="R72" i="5"/>
  <c r="X72" i="5"/>
  <c r="R108" i="5"/>
  <c r="R132" i="5"/>
  <c r="R168" i="5"/>
  <c r="X168" i="5"/>
  <c r="X194" i="5"/>
  <c r="R194" i="5"/>
  <c r="R66" i="5"/>
  <c r="X66" i="5"/>
  <c r="R19" i="5"/>
  <c r="X19" i="5"/>
  <c r="X35" i="5"/>
  <c r="R35" i="5"/>
  <c r="R138" i="5"/>
  <c r="X138" i="5"/>
  <c r="X192" i="5"/>
  <c r="X226" i="5"/>
  <c r="R226" i="5"/>
  <c r="R41" i="5"/>
  <c r="X41" i="5"/>
  <c r="R142" i="5"/>
  <c r="X142" i="5"/>
  <c r="X176" i="5"/>
  <c r="R176" i="5"/>
  <c r="X182" i="5"/>
  <c r="R182" i="5"/>
  <c r="R240" i="5"/>
  <c r="X246" i="5"/>
  <c r="R246" i="5"/>
  <c r="X258" i="5"/>
  <c r="R258" i="5"/>
  <c r="R172" i="5"/>
  <c r="R92" i="5"/>
  <c r="X92" i="5"/>
  <c r="R98" i="5"/>
  <c r="X98" i="5"/>
  <c r="R134" i="5"/>
  <c r="X134" i="5"/>
  <c r="X158" i="5"/>
  <c r="R158" i="5"/>
  <c r="R372" i="5"/>
  <c r="X27" i="5"/>
  <c r="R27" i="5"/>
  <c r="R82" i="5"/>
  <c r="X82" i="5"/>
  <c r="R51" i="5"/>
  <c r="X51" i="5"/>
  <c r="R76" i="5"/>
  <c r="X76" i="5"/>
  <c r="R88" i="5"/>
  <c r="X88" i="5"/>
  <c r="X128" i="5"/>
  <c r="R198" i="5"/>
  <c r="X198" i="5"/>
  <c r="X130" i="5"/>
  <c r="R130" i="5"/>
  <c r="R57" i="5"/>
  <c r="X57" i="5"/>
  <c r="R104" i="5"/>
  <c r="X104" i="5"/>
  <c r="X118" i="5"/>
  <c r="R118" i="5"/>
  <c r="R196" i="5"/>
  <c r="R222" i="5"/>
  <c r="X222" i="5"/>
  <c r="R228" i="5"/>
  <c r="X228" i="5"/>
  <c r="R336" i="5"/>
  <c r="X336" i="5"/>
  <c r="X31" i="5"/>
  <c r="X112" i="5"/>
  <c r="R112" i="5"/>
  <c r="R154" i="5"/>
  <c r="X154" i="5"/>
  <c r="R202" i="5"/>
  <c r="X202" i="5"/>
  <c r="R248" i="5"/>
  <c r="R39" i="5"/>
  <c r="R55" i="5"/>
  <c r="AB139" i="5"/>
  <c r="V150" i="5"/>
  <c r="AB155" i="5"/>
  <c r="AB159" i="5"/>
  <c r="V162" i="5"/>
  <c r="R178" i="5"/>
  <c r="AB203" i="5"/>
  <c r="AB210" i="5"/>
  <c r="V210" i="5"/>
  <c r="R230" i="5"/>
  <c r="R266" i="5"/>
  <c r="R288" i="5"/>
  <c r="X288" i="5"/>
  <c r="X294" i="5"/>
  <c r="R294" i="5"/>
  <c r="V333" i="5"/>
  <c r="R359" i="5"/>
  <c r="X403" i="5"/>
  <c r="R403" i="5"/>
  <c r="R436" i="5"/>
  <c r="X443" i="5"/>
  <c r="R443" i="5"/>
  <c r="X447" i="5"/>
  <c r="AB454" i="5"/>
  <c r="R456" i="5"/>
  <c r="X456" i="5"/>
  <c r="R491" i="5"/>
  <c r="X547" i="5"/>
  <c r="V599" i="5"/>
  <c r="R692" i="5"/>
  <c r="R698" i="5"/>
  <c r="R703" i="5"/>
  <c r="AB221" i="5"/>
  <c r="AB253" i="5"/>
  <c r="AB257" i="5"/>
  <c r="AB269" i="5"/>
  <c r="V276" i="5"/>
  <c r="V289" i="5"/>
  <c r="AB362" i="5"/>
  <c r="R388" i="5"/>
  <c r="X388" i="5"/>
  <c r="R420" i="5"/>
  <c r="X427" i="5"/>
  <c r="R427" i="5"/>
  <c r="X431" i="5"/>
  <c r="V434" i="5"/>
  <c r="X619" i="5"/>
  <c r="R619" i="5"/>
  <c r="AB306" i="5"/>
  <c r="R340" i="5"/>
  <c r="R396" i="5"/>
  <c r="X396" i="5"/>
  <c r="V410" i="5"/>
  <c r="R42" i="5"/>
  <c r="X45" i="5"/>
  <c r="X55" i="5"/>
  <c r="AB117" i="5"/>
  <c r="AB129" i="5"/>
  <c r="X178" i="5"/>
  <c r="AB181" i="5"/>
  <c r="AB193" i="5"/>
  <c r="R234" i="5"/>
  <c r="X262" i="5"/>
  <c r="V292" i="5"/>
  <c r="X298" i="5"/>
  <c r="AB314" i="5"/>
  <c r="R324" i="5"/>
  <c r="AB329" i="5"/>
  <c r="R347" i="5"/>
  <c r="R352" i="5"/>
  <c r="R355" i="5"/>
  <c r="R379" i="5"/>
  <c r="AB394" i="5"/>
  <c r="X399" i="5"/>
  <c r="X408" i="5"/>
  <c r="X420" i="5"/>
  <c r="R444" i="5"/>
  <c r="R515" i="5"/>
  <c r="R531" i="5"/>
  <c r="X659" i="5"/>
  <c r="R659" i="5"/>
  <c r="AB866" i="5"/>
  <c r="V866" i="5"/>
  <c r="T1002" i="5"/>
  <c r="S1002" i="5"/>
  <c r="AB1002" i="5"/>
  <c r="X218" i="5"/>
  <c r="AB289" i="5"/>
  <c r="X348" i="5"/>
  <c r="X380" i="5"/>
  <c r="X407" i="5"/>
  <c r="X424" i="5"/>
  <c r="R58" i="5"/>
  <c r="X23" i="5"/>
  <c r="AB26" i="5"/>
  <c r="X39" i="5"/>
  <c r="AB22" i="5"/>
  <c r="R25" i="5"/>
  <c r="R47" i="5"/>
  <c r="R62" i="5"/>
  <c r="R78" i="5"/>
  <c r="R94" i="5"/>
  <c r="AB107" i="5"/>
  <c r="X110" i="5"/>
  <c r="AB123" i="5"/>
  <c r="AB127" i="5"/>
  <c r="X136" i="5"/>
  <c r="AB145" i="5"/>
  <c r="R146" i="5"/>
  <c r="X165" i="5"/>
  <c r="X166" i="5"/>
  <c r="AB171" i="5"/>
  <c r="AB187" i="5"/>
  <c r="AB191" i="5"/>
  <c r="AB205" i="5"/>
  <c r="AB213" i="5"/>
  <c r="AB225" i="5"/>
  <c r="X230" i="5"/>
  <c r="V260" i="5"/>
  <c r="R272" i="5"/>
  <c r="X272" i="5"/>
  <c r="R284" i="5"/>
  <c r="R290" i="5"/>
  <c r="AB293" i="5"/>
  <c r="V304" i="5"/>
  <c r="AB336" i="5"/>
  <c r="AB382" i="5"/>
  <c r="V394" i="5"/>
  <c r="R404" i="5"/>
  <c r="R408" i="5"/>
  <c r="X411" i="5"/>
  <c r="R411" i="5"/>
  <c r="X415" i="5"/>
  <c r="V418" i="5"/>
  <c r="X432" i="5"/>
  <c r="X444" i="5"/>
  <c r="R448" i="5"/>
  <c r="X448" i="5"/>
  <c r="AB470" i="5"/>
  <c r="AB476" i="5"/>
  <c r="AB528" i="5"/>
  <c r="R605" i="5"/>
  <c r="R641" i="5"/>
  <c r="AB265" i="5"/>
  <c r="V286" i="5"/>
  <c r="AB133" i="5"/>
  <c r="AB141" i="5"/>
  <c r="X144" i="5"/>
  <c r="X160" i="5"/>
  <c r="AB197" i="5"/>
  <c r="X254" i="5"/>
  <c r="X266" i="5"/>
  <c r="X282" i="5"/>
  <c r="AB305" i="5"/>
  <c r="AB322" i="5"/>
  <c r="R344" i="5"/>
  <c r="AB348" i="5"/>
  <c r="AB380" i="5"/>
  <c r="R384" i="5"/>
  <c r="X384" i="5"/>
  <c r="V402" i="5"/>
  <c r="R428" i="5"/>
  <c r="X435" i="5"/>
  <c r="R435" i="5"/>
  <c r="X439" i="5"/>
  <c r="V442" i="5"/>
  <c r="R442" i="5" s="1"/>
  <c r="R455" i="5"/>
  <c r="R759" i="5"/>
  <c r="X759" i="5"/>
  <c r="R316" i="5"/>
  <c r="X33" i="5"/>
  <c r="X49" i="5"/>
  <c r="X64" i="5"/>
  <c r="X80" i="5"/>
  <c r="X109" i="5"/>
  <c r="AB137" i="5"/>
  <c r="AB153" i="5"/>
  <c r="AB157" i="5"/>
  <c r="AB201" i="5"/>
  <c r="AB222" i="5"/>
  <c r="AB237" i="5"/>
  <c r="X244" i="5"/>
  <c r="AB245" i="5"/>
  <c r="R256" i="5"/>
  <c r="AB258" i="5"/>
  <c r="AB273" i="5"/>
  <c r="X274" i="5"/>
  <c r="R274" i="5"/>
  <c r="R332" i="5"/>
  <c r="R356" i="5"/>
  <c r="R363" i="5"/>
  <c r="R367" i="5"/>
  <c r="X395" i="5"/>
  <c r="R395" i="5"/>
  <c r="X416" i="5"/>
  <c r="X428" i="5"/>
  <c r="X510" i="5"/>
  <c r="X522" i="5"/>
  <c r="R565" i="5"/>
  <c r="V601" i="5"/>
  <c r="R637" i="5"/>
  <c r="X725" i="5"/>
  <c r="X741" i="5"/>
  <c r="AB321" i="5"/>
  <c r="AB32" i="5"/>
  <c r="X53" i="5"/>
  <c r="X68" i="5"/>
  <c r="X84" i="5"/>
  <c r="X94" i="5"/>
  <c r="R100" i="5"/>
  <c r="R144" i="5"/>
  <c r="X146" i="5"/>
  <c r="AB161" i="5"/>
  <c r="R164" i="5"/>
  <c r="AB226" i="5"/>
  <c r="AB246" i="5"/>
  <c r="V250" i="5"/>
  <c r="R268" i="5"/>
  <c r="V296" i="5"/>
  <c r="R308" i="5"/>
  <c r="AB313" i="5"/>
  <c r="R320" i="5"/>
  <c r="AB330" i="5"/>
  <c r="R348" i="5"/>
  <c r="R376" i="5"/>
  <c r="R380" i="5"/>
  <c r="X387" i="5"/>
  <c r="R387" i="5"/>
  <c r="X400" i="5"/>
  <c r="R412" i="5"/>
  <c r="X419" i="5"/>
  <c r="R419" i="5"/>
  <c r="X423" i="5"/>
  <c r="V426" i="5"/>
  <c r="X440" i="5"/>
  <c r="R447" i="5"/>
  <c r="AB544" i="5"/>
  <c r="R543" i="5"/>
  <c r="X563" i="5"/>
  <c r="R563" i="5"/>
  <c r="AB610" i="5"/>
  <c r="AB622" i="5"/>
  <c r="S622" i="5"/>
  <c r="T654" i="5"/>
  <c r="S654" i="5"/>
  <c r="R665" i="5"/>
  <c r="X665" i="5"/>
  <c r="S703" i="5"/>
  <c r="AB703" i="5"/>
  <c r="T703" i="5"/>
  <c r="V716" i="5"/>
  <c r="X733" i="5"/>
  <c r="AB751" i="5"/>
  <c r="V751" i="5"/>
  <c r="R751" i="5" s="1"/>
  <c r="AB848" i="5"/>
  <c r="T848" i="5"/>
  <c r="S848" i="5"/>
  <c r="X1005" i="5"/>
  <c r="R1407" i="5"/>
  <c r="R1413" i="5"/>
  <c r="R1552" i="5"/>
  <c r="AB242" i="5"/>
  <c r="AB278" i="5"/>
  <c r="V278" i="5"/>
  <c r="AB310" i="5"/>
  <c r="AB318" i="5"/>
  <c r="AB326" i="5"/>
  <c r="AB343" i="5"/>
  <c r="AB346" i="5"/>
  <c r="R360" i="5"/>
  <c r="V364" i="5"/>
  <c r="V378" i="5"/>
  <c r="R378" i="5" s="1"/>
  <c r="AB387" i="5"/>
  <c r="R391" i="5"/>
  <c r="R392" i="5"/>
  <c r="V406" i="5"/>
  <c r="R406" i="5" s="1"/>
  <c r="V414" i="5"/>
  <c r="AB416" i="5"/>
  <c r="V422" i="5"/>
  <c r="AB424" i="5"/>
  <c r="V430" i="5"/>
  <c r="AB432" i="5"/>
  <c r="V438" i="5"/>
  <c r="AB440" i="5"/>
  <c r="V446" i="5"/>
  <c r="AB448" i="5"/>
  <c r="R460" i="5"/>
  <c r="X460" i="5"/>
  <c r="V471" i="5"/>
  <c r="AB488" i="5"/>
  <c r="AB500" i="5"/>
  <c r="AB504" i="5"/>
  <c r="AB512" i="5"/>
  <c r="AB520" i="5"/>
  <c r="AB536" i="5"/>
  <c r="X546" i="5"/>
  <c r="R555" i="5"/>
  <c r="X562" i="5"/>
  <c r="AB570" i="5"/>
  <c r="T622" i="5"/>
  <c r="R625" i="5"/>
  <c r="R657" i="5"/>
  <c r="AB660" i="5"/>
  <c r="T660" i="5"/>
  <c r="V663" i="5"/>
  <c r="R682" i="5"/>
  <c r="S723" i="5"/>
  <c r="AB723" i="5"/>
  <c r="T723" i="5"/>
  <c r="X769" i="5"/>
  <c r="R900" i="5"/>
  <c r="T931" i="5"/>
  <c r="S931" i="5"/>
  <c r="AB294" i="5"/>
  <c r="AB301" i="5"/>
  <c r="AB354" i="5"/>
  <c r="AB378" i="5"/>
  <c r="AB406" i="5"/>
  <c r="AB414" i="5"/>
  <c r="AB422" i="5"/>
  <c r="AB423" i="5"/>
  <c r="AB430" i="5"/>
  <c r="AB431" i="5"/>
  <c r="AB438" i="5"/>
  <c r="AB439" i="5"/>
  <c r="AB446" i="5"/>
  <c r="AB447" i="5"/>
  <c r="R451" i="5"/>
  <c r="AB460" i="5"/>
  <c r="X506" i="5"/>
  <c r="X538" i="5"/>
  <c r="X550" i="5"/>
  <c r="X551" i="5"/>
  <c r="R551" i="5"/>
  <c r="X559" i="5"/>
  <c r="R559" i="5"/>
  <c r="AB562" i="5"/>
  <c r="R581" i="5"/>
  <c r="X627" i="5"/>
  <c r="R627" i="5"/>
  <c r="AB630" i="5"/>
  <c r="V669" i="5"/>
  <c r="X693" i="5"/>
  <c r="R830" i="5"/>
  <c r="X452" i="5"/>
  <c r="R511" i="5"/>
  <c r="V523" i="5"/>
  <c r="R597" i="5"/>
  <c r="R617" i="5"/>
  <c r="V649" i="5"/>
  <c r="R690" i="5"/>
  <c r="V813" i="5"/>
  <c r="X827" i="5"/>
  <c r="T883" i="5"/>
  <c r="S883" i="5"/>
  <c r="T970" i="5"/>
  <c r="AB970" i="5"/>
  <c r="S970" i="5"/>
  <c r="AB233" i="5"/>
  <c r="AB249" i="5"/>
  <c r="AB270" i="5"/>
  <c r="AB285" i="5"/>
  <c r="AB290" i="5"/>
  <c r="X301" i="5"/>
  <c r="V302" i="5"/>
  <c r="AB303" i="5"/>
  <c r="AB370" i="5"/>
  <c r="R371" i="5"/>
  <c r="AB386" i="5"/>
  <c r="AB390" i="5"/>
  <c r="AB391" i="5"/>
  <c r="AB398" i="5"/>
  <c r="AB459" i="5"/>
  <c r="AB461" i="5"/>
  <c r="R503" i="5"/>
  <c r="R519" i="5"/>
  <c r="AB532" i="5"/>
  <c r="R535" i="5"/>
  <c r="AB546" i="5"/>
  <c r="AB554" i="5"/>
  <c r="V575" i="5"/>
  <c r="X583" i="5"/>
  <c r="R585" i="5"/>
  <c r="V587" i="5"/>
  <c r="V595" i="5"/>
  <c r="AB598" i="5"/>
  <c r="X635" i="5"/>
  <c r="R635" i="5"/>
  <c r="V647" i="5"/>
  <c r="AB650" i="5"/>
  <c r="S650" i="5"/>
  <c r="AB676" i="5"/>
  <c r="T676" i="5"/>
  <c r="T697" i="5"/>
  <c r="S697" i="5"/>
  <c r="S715" i="5"/>
  <c r="AB715" i="5"/>
  <c r="T715" i="5"/>
  <c r="X735" i="5"/>
  <c r="S745" i="5"/>
  <c r="T745" i="5"/>
  <c r="R775" i="5"/>
  <c r="X775" i="5"/>
  <c r="X789" i="5"/>
  <c r="R932" i="5"/>
  <c r="T954" i="5"/>
  <c r="AB954" i="5"/>
  <c r="S954" i="5"/>
  <c r="T961" i="5"/>
  <c r="S961" i="5"/>
  <c r="AB966" i="5"/>
  <c r="V966" i="5"/>
  <c r="X1017" i="5"/>
  <c r="X1113" i="5"/>
  <c r="AB286" i="5"/>
  <c r="AB308" i="5"/>
  <c r="AB316" i="5"/>
  <c r="AB324" i="5"/>
  <c r="AB334" i="5"/>
  <c r="X360" i="5"/>
  <c r="X392" i="5"/>
  <c r="AB412" i="5"/>
  <c r="AB420" i="5"/>
  <c r="AB428" i="5"/>
  <c r="AB436" i="5"/>
  <c r="AB444" i="5"/>
  <c r="X454" i="5"/>
  <c r="AB462" i="5"/>
  <c r="X494" i="5"/>
  <c r="V495" i="5"/>
  <c r="AB503" i="5"/>
  <c r="AB558" i="5"/>
  <c r="R613" i="5"/>
  <c r="AB618" i="5"/>
  <c r="T618" i="5"/>
  <c r="S618" i="5"/>
  <c r="X623" i="5"/>
  <c r="R623" i="5"/>
  <c r="V633" i="5"/>
  <c r="R691" i="5"/>
  <c r="X691" i="5"/>
  <c r="X727" i="5"/>
  <c r="T748" i="5"/>
  <c r="AB748" i="5"/>
  <c r="AB756" i="5"/>
  <c r="S761" i="5"/>
  <c r="T761" i="5"/>
  <c r="S812" i="5"/>
  <c r="AB812" i="5"/>
  <c r="T812" i="5"/>
  <c r="V828" i="5"/>
  <c r="T877" i="5"/>
  <c r="S877" i="5"/>
  <c r="AB402" i="5"/>
  <c r="AB410" i="5"/>
  <c r="AB418" i="5"/>
  <c r="AB419" i="5"/>
  <c r="AB426" i="5"/>
  <c r="AB427" i="5"/>
  <c r="AB434" i="5"/>
  <c r="AB435" i="5"/>
  <c r="AB442" i="5"/>
  <c r="AB443" i="5"/>
  <c r="AB455" i="5"/>
  <c r="AB469" i="5"/>
  <c r="AB496" i="5"/>
  <c r="R507" i="5"/>
  <c r="R539" i="5"/>
  <c r="X567" i="5"/>
  <c r="R567" i="5"/>
  <c r="X571" i="5"/>
  <c r="R571" i="5"/>
  <c r="R609" i="5"/>
  <c r="R621" i="5"/>
  <c r="V631" i="5"/>
  <c r="AB634" i="5"/>
  <c r="S634" i="5"/>
  <c r="R653" i="5"/>
  <c r="X653" i="5"/>
  <c r="V756" i="5"/>
  <c r="V766" i="5"/>
  <c r="R766" i="5" s="1"/>
  <c r="T820" i="5"/>
  <c r="S820" i="5"/>
  <c r="X1058" i="5"/>
  <c r="X1061" i="5"/>
  <c r="X1069" i="5"/>
  <c r="AB644" i="5"/>
  <c r="AB654" i="5"/>
  <c r="S678" i="5"/>
  <c r="AB745" i="5"/>
  <c r="V748" i="5"/>
  <c r="X757" i="5"/>
  <c r="AB761" i="5"/>
  <c r="R771" i="5"/>
  <c r="X771" i="5"/>
  <c r="R799" i="5"/>
  <c r="T806" i="5"/>
  <c r="AB806" i="5"/>
  <c r="V816" i="5"/>
  <c r="T838" i="5"/>
  <c r="AB838" i="5"/>
  <c r="S838" i="5"/>
  <c r="T842" i="5"/>
  <c r="AB842" i="5"/>
  <c r="T853" i="5"/>
  <c r="S853" i="5"/>
  <c r="X861" i="5"/>
  <c r="T869" i="5"/>
  <c r="S869" i="5"/>
  <c r="AB890" i="5"/>
  <c r="V890" i="5"/>
  <c r="T899" i="5"/>
  <c r="S899" i="5"/>
  <c r="R912" i="5"/>
  <c r="V970" i="5"/>
  <c r="T982" i="5"/>
  <c r="S982" i="5"/>
  <c r="V1002" i="5"/>
  <c r="T1022" i="5"/>
  <c r="S1022" i="5"/>
  <c r="X1037" i="5"/>
  <c r="X1042" i="5"/>
  <c r="AB1045" i="5"/>
  <c r="T1045" i="5"/>
  <c r="S1045" i="5"/>
  <c r="X1053" i="5"/>
  <c r="X1077" i="5"/>
  <c r="T1264" i="5"/>
  <c r="S1264" i="5"/>
  <c r="AB1264" i="5"/>
  <c r="AB601" i="5"/>
  <c r="AB628" i="5"/>
  <c r="AB633" i="5"/>
  <c r="AB649" i="5"/>
  <c r="R651" i="5"/>
  <c r="V661" i="5"/>
  <c r="AB666" i="5"/>
  <c r="R667" i="5"/>
  <c r="AB672" i="5"/>
  <c r="AB677" i="5"/>
  <c r="V678" i="5"/>
  <c r="AB699" i="5"/>
  <c r="AB724" i="5"/>
  <c r="AB732" i="5"/>
  <c r="AB739" i="5"/>
  <c r="AB741" i="5"/>
  <c r="T743" i="5"/>
  <c r="T751" i="5"/>
  <c r="AB753" i="5"/>
  <c r="V753" i="5"/>
  <c r="R763" i="5"/>
  <c r="X763" i="5"/>
  <c r="AB765" i="5"/>
  <c r="V765" i="5"/>
  <c r="R765" i="5" s="1"/>
  <c r="X777" i="5"/>
  <c r="T801" i="5"/>
  <c r="X823" i="5"/>
  <c r="S827" i="5"/>
  <c r="AB827" i="5"/>
  <c r="AB851" i="5"/>
  <c r="V851" i="5"/>
  <c r="T867" i="5"/>
  <c r="S867" i="5"/>
  <c r="AB884" i="5"/>
  <c r="T929" i="5"/>
  <c r="S929" i="5"/>
  <c r="X933" i="5"/>
  <c r="T942" i="5"/>
  <c r="S942" i="5"/>
  <c r="T950" i="5"/>
  <c r="S950" i="5"/>
  <c r="T957" i="5"/>
  <c r="S957" i="5"/>
  <c r="V982" i="5"/>
  <c r="X989" i="5"/>
  <c r="R1008" i="5"/>
  <c r="T1026" i="5"/>
  <c r="S1026" i="5"/>
  <c r="X1033" i="5"/>
  <c r="X1045" i="5"/>
  <c r="X1090" i="5"/>
  <c r="R1131" i="5"/>
  <c r="X1131" i="5"/>
  <c r="X1184" i="5"/>
  <c r="AB678" i="5"/>
  <c r="T769" i="5"/>
  <c r="S769" i="5"/>
  <c r="V774" i="5"/>
  <c r="R783" i="5"/>
  <c r="T789" i="5"/>
  <c r="S789" i="5"/>
  <c r="V798" i="5"/>
  <c r="R803" i="5"/>
  <c r="X803" i="5"/>
  <c r="X811" i="5"/>
  <c r="R811" i="5"/>
  <c r="T814" i="5"/>
  <c r="S814" i="5"/>
  <c r="T836" i="5"/>
  <c r="S836" i="5"/>
  <c r="S839" i="5"/>
  <c r="AB839" i="5"/>
  <c r="T839" i="5"/>
  <c r="X877" i="5"/>
  <c r="R884" i="5"/>
  <c r="T934" i="5"/>
  <c r="AB934" i="5"/>
  <c r="S934" i="5"/>
  <c r="R952" i="5"/>
  <c r="T1003" i="5"/>
  <c r="S1003" i="5"/>
  <c r="AB1009" i="5"/>
  <c r="T1009" i="5"/>
  <c r="S1009" i="5"/>
  <c r="X1022" i="5"/>
  <c r="R1024" i="5"/>
  <c r="V1137" i="5"/>
  <c r="R1200" i="5"/>
  <c r="X1200" i="5"/>
  <c r="AB604" i="5"/>
  <c r="AB662" i="5"/>
  <c r="S680" i="5"/>
  <c r="AB694" i="5"/>
  <c r="AB725" i="5"/>
  <c r="AB733" i="5"/>
  <c r="S742" i="5"/>
  <c r="AB757" i="5"/>
  <c r="AB769" i="5"/>
  <c r="AB789" i="5"/>
  <c r="S795" i="5"/>
  <c r="T795" i="5"/>
  <c r="S819" i="5"/>
  <c r="AB819" i="5"/>
  <c r="T823" i="5"/>
  <c r="T840" i="5"/>
  <c r="S847" i="5"/>
  <c r="AB847" i="5"/>
  <c r="T847" i="5"/>
  <c r="T856" i="5"/>
  <c r="S856" i="5"/>
  <c r="AB864" i="5"/>
  <c r="T873" i="5"/>
  <c r="S873" i="5"/>
  <c r="T878" i="5"/>
  <c r="AB878" i="5"/>
  <c r="S878" i="5"/>
  <c r="T893" i="5"/>
  <c r="R940" i="5"/>
  <c r="T946" i="5"/>
  <c r="AB946" i="5"/>
  <c r="S946" i="5"/>
  <c r="T953" i="5"/>
  <c r="S953" i="5"/>
  <c r="T965" i="5"/>
  <c r="S965" i="5"/>
  <c r="T983" i="5"/>
  <c r="S983" i="5"/>
  <c r="T998" i="5"/>
  <c r="S998" i="5"/>
  <c r="V1006" i="5"/>
  <c r="T1021" i="5"/>
  <c r="S1021" i="5"/>
  <c r="AB1022" i="5"/>
  <c r="X1026" i="5"/>
  <c r="AB1029" i="5"/>
  <c r="T1029" i="5"/>
  <c r="S1029" i="5"/>
  <c r="X1046" i="5"/>
  <c r="X1049" i="5"/>
  <c r="X1062" i="5"/>
  <c r="T1086" i="5"/>
  <c r="S1086" i="5"/>
  <c r="AB1086" i="5"/>
  <c r="T1107" i="5"/>
  <c r="S1107" i="5"/>
  <c r="X1129" i="5"/>
  <c r="R1146" i="5"/>
  <c r="X1146" i="5"/>
  <c r="AB451" i="5"/>
  <c r="AB624" i="5"/>
  <c r="T630" i="5"/>
  <c r="AB636" i="5"/>
  <c r="T646" i="5"/>
  <c r="AB652" i="5"/>
  <c r="AB656" i="5"/>
  <c r="S662" i="5"/>
  <c r="S694" i="5"/>
  <c r="AB708" i="5"/>
  <c r="V709" i="5"/>
  <c r="AB716" i="5"/>
  <c r="V717" i="5"/>
  <c r="V745" i="5"/>
  <c r="X755" i="5"/>
  <c r="V761" i="5"/>
  <c r="T763" i="5"/>
  <c r="S771" i="5"/>
  <c r="T771" i="5"/>
  <c r="AB773" i="5"/>
  <c r="V773" i="5"/>
  <c r="R773" i="5" s="1"/>
  <c r="V782" i="5"/>
  <c r="R782" i="5" s="1"/>
  <c r="R791" i="5"/>
  <c r="X791" i="5"/>
  <c r="AB797" i="5"/>
  <c r="T808" i="5"/>
  <c r="S808" i="5"/>
  <c r="AB823" i="5"/>
  <c r="T827" i="5"/>
  <c r="S842" i="5"/>
  <c r="T850" i="5"/>
  <c r="S850" i="5"/>
  <c r="T865" i="5"/>
  <c r="S865" i="5"/>
  <c r="S870" i="5"/>
  <c r="X893" i="5"/>
  <c r="X909" i="5"/>
  <c r="R916" i="5"/>
  <c r="AB950" i="5"/>
  <c r="R968" i="5"/>
  <c r="X1018" i="5"/>
  <c r="AB1026" i="5"/>
  <c r="X1086" i="5"/>
  <c r="T1118" i="5"/>
  <c r="AB1118" i="5"/>
  <c r="S1118" i="5"/>
  <c r="X1138" i="5"/>
  <c r="R1138" i="5"/>
  <c r="AB589" i="5"/>
  <c r="AB617" i="5"/>
  <c r="S624" i="5"/>
  <c r="S636" i="5"/>
  <c r="AB641" i="5"/>
  <c r="S642" i="5"/>
  <c r="S652" i="5"/>
  <c r="AB657" i="5"/>
  <c r="AB664" i="5"/>
  <c r="T668" i="5"/>
  <c r="AB674" i="5"/>
  <c r="R675" i="5"/>
  <c r="T679" i="5"/>
  <c r="V683" i="5"/>
  <c r="S688" i="5"/>
  <c r="AB691" i="5"/>
  <c r="T707" i="5"/>
  <c r="AB713" i="5"/>
  <c r="AB721" i="5"/>
  <c r="S726" i="5"/>
  <c r="AB727" i="5"/>
  <c r="S734" i="5"/>
  <c r="AB735" i="5"/>
  <c r="S741" i="5"/>
  <c r="T747" i="5"/>
  <c r="AB749" i="5"/>
  <c r="V749" i="5"/>
  <c r="R749" i="5" s="1"/>
  <c r="S779" i="5"/>
  <c r="T779" i="5"/>
  <c r="X797" i="5"/>
  <c r="X799" i="5"/>
  <c r="T819" i="5"/>
  <c r="AB833" i="5"/>
  <c r="S833" i="5"/>
  <c r="AB845" i="5"/>
  <c r="AB865" i="5"/>
  <c r="T871" i="5"/>
  <c r="S871" i="5"/>
  <c r="R880" i="5"/>
  <c r="AB882" i="5"/>
  <c r="V882" i="5"/>
  <c r="X882" i="5" s="1"/>
  <c r="T885" i="5"/>
  <c r="T901" i="5"/>
  <c r="S901" i="5"/>
  <c r="X937" i="5"/>
  <c r="X994" i="5"/>
  <c r="X998" i="5"/>
  <c r="AB1001" i="5"/>
  <c r="T1001" i="5"/>
  <c r="S1001" i="5"/>
  <c r="T1099" i="5"/>
  <c r="S1099" i="5"/>
  <c r="S1168" i="5"/>
  <c r="AB1168" i="5"/>
  <c r="T1168" i="5"/>
  <c r="AB605" i="5"/>
  <c r="AB669" i="5"/>
  <c r="X673" i="5"/>
  <c r="S696" i="5"/>
  <c r="V737" i="5"/>
  <c r="R767" i="5"/>
  <c r="T775" i="5"/>
  <c r="R787" i="5"/>
  <c r="T791" i="5"/>
  <c r="X801" i="5"/>
  <c r="S803" i="5"/>
  <c r="T803" i="5"/>
  <c r="AB811" i="5"/>
  <c r="X819" i="5"/>
  <c r="AB828" i="5"/>
  <c r="T886" i="5"/>
  <c r="S886" i="5"/>
  <c r="V930" i="5"/>
  <c r="X930" i="5" s="1"/>
  <c r="AB953" i="5"/>
  <c r="AB998" i="5"/>
  <c r="AB1005" i="5"/>
  <c r="T1007" i="5"/>
  <c r="S1007" i="5"/>
  <c r="T1042" i="5"/>
  <c r="S1042" i="5"/>
  <c r="T1058" i="5"/>
  <c r="S1058" i="5"/>
  <c r="AB1058" i="5"/>
  <c r="AB1069" i="5"/>
  <c r="T1069" i="5"/>
  <c r="S1069" i="5"/>
  <c r="AB1113" i="5"/>
  <c r="T1113" i="5"/>
  <c r="S1113" i="5"/>
  <c r="AB777" i="5"/>
  <c r="V793" i="5"/>
  <c r="AB817" i="5"/>
  <c r="AB830" i="5"/>
  <c r="AB831" i="5"/>
  <c r="AB836" i="5"/>
  <c r="AB841" i="5"/>
  <c r="AB843" i="5"/>
  <c r="T851" i="5"/>
  <c r="AB869" i="5"/>
  <c r="AB873" i="5"/>
  <c r="S887" i="5"/>
  <c r="AB899" i="5"/>
  <c r="AB931" i="5"/>
  <c r="AB935" i="5"/>
  <c r="AB940" i="5"/>
  <c r="AB942" i="5"/>
  <c r="AB955" i="5"/>
  <c r="AB961" i="5"/>
  <c r="AB962" i="5"/>
  <c r="AB965" i="5"/>
  <c r="S966" i="5"/>
  <c r="AB977" i="5"/>
  <c r="V978" i="5"/>
  <c r="S985" i="5"/>
  <c r="T989" i="5"/>
  <c r="AB994" i="5"/>
  <c r="S1014" i="5"/>
  <c r="AB1018" i="5"/>
  <c r="S1034" i="5"/>
  <c r="V1038" i="5"/>
  <c r="S1047" i="5"/>
  <c r="T1049" i="5"/>
  <c r="S1054" i="5"/>
  <c r="S1059" i="5"/>
  <c r="AB1061" i="5"/>
  <c r="S1065" i="5"/>
  <c r="T1079" i="5"/>
  <c r="S1079" i="5"/>
  <c r="S1082" i="5"/>
  <c r="S1087" i="5"/>
  <c r="V1109" i="5"/>
  <c r="X1110" i="5"/>
  <c r="S1121" i="5"/>
  <c r="S1122" i="5"/>
  <c r="AB1137" i="5"/>
  <c r="T1148" i="5"/>
  <c r="T1152" i="5"/>
  <c r="X1159" i="5"/>
  <c r="S1171" i="5"/>
  <c r="S1172" i="5"/>
  <c r="S1179" i="5"/>
  <c r="T1179" i="5"/>
  <c r="S1180" i="5"/>
  <c r="S1184" i="5"/>
  <c r="S1188" i="5"/>
  <c r="T1201" i="5"/>
  <c r="AB1201" i="5"/>
  <c r="S1201" i="5"/>
  <c r="S1204" i="5"/>
  <c r="AB1204" i="5"/>
  <c r="X1208" i="5"/>
  <c r="AB1212" i="5"/>
  <c r="R1228" i="5"/>
  <c r="X1228" i="5"/>
  <c r="T1310" i="5"/>
  <c r="S1310" i="5"/>
  <c r="AB821" i="5"/>
  <c r="S882" i="5"/>
  <c r="V887" i="5"/>
  <c r="X887" i="5" s="1"/>
  <c r="AB919" i="5"/>
  <c r="S938" i="5"/>
  <c r="AB939" i="5"/>
  <c r="AB951" i="5"/>
  <c r="X953" i="5"/>
  <c r="X965" i="5"/>
  <c r="S974" i="5"/>
  <c r="AB978" i="5"/>
  <c r="S990" i="5"/>
  <c r="S1005" i="5"/>
  <c r="V1014" i="5"/>
  <c r="X1021" i="5"/>
  <c r="V1034" i="5"/>
  <c r="R1034" i="5" s="1"/>
  <c r="AB1038" i="5"/>
  <c r="S1050" i="5"/>
  <c r="V1054" i="5"/>
  <c r="X1082" i="5"/>
  <c r="S1093" i="5"/>
  <c r="S1101" i="5"/>
  <c r="S1102" i="5"/>
  <c r="V1106" i="5"/>
  <c r="AB1110" i="5"/>
  <c r="T1121" i="5"/>
  <c r="AB1122" i="5"/>
  <c r="X1125" i="5"/>
  <c r="V1130" i="5"/>
  <c r="V1148" i="5"/>
  <c r="S1164" i="5"/>
  <c r="R1165" i="5"/>
  <c r="AB1171" i="5"/>
  <c r="T1172" i="5"/>
  <c r="R1177" i="5"/>
  <c r="R1204" i="5"/>
  <c r="X1204" i="5"/>
  <c r="X1235" i="5"/>
  <c r="V1268" i="5"/>
  <c r="AB849" i="5"/>
  <c r="AB938" i="5"/>
  <c r="AB1014" i="5"/>
  <c r="AB1034" i="5"/>
  <c r="AB1054" i="5"/>
  <c r="AB1065" i="5"/>
  <c r="V1078" i="5"/>
  <c r="AB1082" i="5"/>
  <c r="T1093" i="5"/>
  <c r="V1094" i="5"/>
  <c r="R1094" i="5" s="1"/>
  <c r="X1102" i="5"/>
  <c r="T1123" i="5"/>
  <c r="S1123" i="5"/>
  <c r="AB1129" i="5"/>
  <c r="X1153" i="5"/>
  <c r="AB1180" i="5"/>
  <c r="V1180" i="5"/>
  <c r="AB1188" i="5"/>
  <c r="S1200" i="5"/>
  <c r="AB1200" i="5"/>
  <c r="R1212" i="5"/>
  <c r="X1212" i="5"/>
  <c r="S1220" i="5"/>
  <c r="AB1220" i="5"/>
  <c r="T1220" i="5"/>
  <c r="V1223" i="5"/>
  <c r="X1223" i="5" s="1"/>
  <c r="V1259" i="5"/>
  <c r="AB1259" i="5"/>
  <c r="T1486" i="5"/>
  <c r="AB1486" i="5"/>
  <c r="S1486" i="5"/>
  <c r="T1520" i="5"/>
  <c r="S1520" i="5"/>
  <c r="T1827" i="5"/>
  <c r="S1827" i="5"/>
  <c r="AB1836" i="5"/>
  <c r="S1836" i="5"/>
  <c r="AB974" i="5"/>
  <c r="AB990" i="5"/>
  <c r="AB1050" i="5"/>
  <c r="T1066" i="5"/>
  <c r="S1066" i="5"/>
  <c r="S1074" i="5"/>
  <c r="X1126" i="5"/>
  <c r="AB1132" i="5"/>
  <c r="V1132" i="5"/>
  <c r="R1132" i="5" s="1"/>
  <c r="R1164" i="5"/>
  <c r="R1172" i="5"/>
  <c r="T1173" i="5"/>
  <c r="AB1173" i="5"/>
  <c r="T1187" i="5"/>
  <c r="S1187" i="5"/>
  <c r="AB752" i="5"/>
  <c r="AB785" i="5"/>
  <c r="AB801" i="5"/>
  <c r="AB825" i="5"/>
  <c r="T835" i="5"/>
  <c r="AB846" i="5"/>
  <c r="S849" i="5"/>
  <c r="AB852" i="5"/>
  <c r="S866" i="5"/>
  <c r="AB885" i="5"/>
  <c r="AB903" i="5"/>
  <c r="V914" i="5"/>
  <c r="AB918" i="5"/>
  <c r="S920" i="5"/>
  <c r="AB922" i="5"/>
  <c r="AB924" i="5"/>
  <c r="AB936" i="5"/>
  <c r="V942" i="5"/>
  <c r="AB949" i="5"/>
  <c r="AB967" i="5"/>
  <c r="S969" i="5"/>
  <c r="S979" i="5"/>
  <c r="AB986" i="5"/>
  <c r="S993" i="5"/>
  <c r="AB1010" i="5"/>
  <c r="S1017" i="5"/>
  <c r="AB1030" i="5"/>
  <c r="S1039" i="5"/>
  <c r="S1057" i="5"/>
  <c r="S1067" i="5"/>
  <c r="T1071" i="5"/>
  <c r="S1071" i="5"/>
  <c r="V1073" i="5"/>
  <c r="X1074" i="5"/>
  <c r="AB1077" i="5"/>
  <c r="T1115" i="5"/>
  <c r="S1115" i="5"/>
  <c r="V1122" i="5"/>
  <c r="AB1126" i="5"/>
  <c r="X1142" i="5"/>
  <c r="AB1158" i="5"/>
  <c r="R1160" i="5"/>
  <c r="AB1167" i="5"/>
  <c r="S1167" i="5"/>
  <c r="X1172" i="5"/>
  <c r="R1185" i="5"/>
  <c r="V1189" i="5"/>
  <c r="V1192" i="5"/>
  <c r="X1220" i="5"/>
  <c r="AB1238" i="5"/>
  <c r="S1238" i="5"/>
  <c r="S967" i="5"/>
  <c r="AB1006" i="5"/>
  <c r="S1015" i="5"/>
  <c r="S1035" i="5"/>
  <c r="AB1046" i="5"/>
  <c r="S1055" i="5"/>
  <c r="AB1074" i="5"/>
  <c r="T1094" i="5"/>
  <c r="S1094" i="5"/>
  <c r="S1105" i="5"/>
  <c r="X1118" i="5"/>
  <c r="S1129" i="5"/>
  <c r="T1136" i="5"/>
  <c r="S1150" i="5"/>
  <c r="T1150" i="5"/>
  <c r="X1151" i="5"/>
  <c r="R1168" i="5"/>
  <c r="X1168" i="5"/>
  <c r="S1176" i="5"/>
  <c r="AB1183" i="5"/>
  <c r="S1196" i="5"/>
  <c r="X1248" i="5"/>
  <c r="AB1263" i="5"/>
  <c r="T1263" i="5"/>
  <c r="S1263" i="5"/>
  <c r="V1380" i="5"/>
  <c r="V1463" i="5"/>
  <c r="X1065" i="5"/>
  <c r="V1070" i="5"/>
  <c r="X1098" i="5"/>
  <c r="V1114" i="5"/>
  <c r="AB1184" i="5"/>
  <c r="R1196" i="5"/>
  <c r="X1196" i="5"/>
  <c r="V1203" i="5"/>
  <c r="AB1203" i="5"/>
  <c r="T1228" i="5"/>
  <c r="S1228" i="5"/>
  <c r="AB1228" i="5"/>
  <c r="V1288" i="5"/>
  <c r="AB1442" i="5"/>
  <c r="T1442" i="5"/>
  <c r="S1442" i="5"/>
  <c r="R1224" i="5"/>
  <c r="AB1295" i="5"/>
  <c r="T1295" i="5"/>
  <c r="S1295" i="5"/>
  <c r="AB1327" i="5"/>
  <c r="T1327" i="5"/>
  <c r="S1327" i="5"/>
  <c r="R1348" i="5"/>
  <c r="T1353" i="5"/>
  <c r="S1353" i="5"/>
  <c r="R1356" i="5"/>
  <c r="X1448" i="5"/>
  <c r="T1532" i="5"/>
  <c r="S1532" i="5"/>
  <c r="AB1547" i="5"/>
  <c r="S1547" i="5"/>
  <c r="T1547" i="5"/>
  <c r="X1627" i="5"/>
  <c r="T1660" i="5"/>
  <c r="AB1660" i="5"/>
  <c r="T1723" i="5"/>
  <c r="S1723" i="5"/>
  <c r="J2084" i="5"/>
  <c r="H2084" i="5"/>
  <c r="F2084" i="5"/>
  <c r="I2084" i="5"/>
  <c r="G2084" i="5"/>
  <c r="T2112" i="5"/>
  <c r="AB2112" i="5"/>
  <c r="AB1090" i="5"/>
  <c r="AB1190" i="5"/>
  <c r="AB1195" i="5"/>
  <c r="S1209" i="5"/>
  <c r="T1212" i="5"/>
  <c r="T1235" i="5"/>
  <c r="AB1235" i="5"/>
  <c r="T1241" i="5"/>
  <c r="S1241" i="5"/>
  <c r="V1252" i="5"/>
  <c r="AB1271" i="5"/>
  <c r="V1271" i="5"/>
  <c r="T1342" i="5"/>
  <c r="AB1342" i="5"/>
  <c r="S1342" i="5"/>
  <c r="T1389" i="5"/>
  <c r="S1389" i="5"/>
  <c r="T1410" i="5"/>
  <c r="S1410" i="5"/>
  <c r="R1421" i="5"/>
  <c r="V1425" i="5"/>
  <c r="V1433" i="5"/>
  <c r="S1449" i="5"/>
  <c r="T1449" i="5"/>
  <c r="R1465" i="5"/>
  <c r="S1583" i="5"/>
  <c r="T1583" i="5"/>
  <c r="T1215" i="5"/>
  <c r="AB1215" i="5"/>
  <c r="T1224" i="5"/>
  <c r="S1224" i="5"/>
  <c r="T1255" i="5"/>
  <c r="S1255" i="5"/>
  <c r="T1257" i="5"/>
  <c r="S1257" i="5"/>
  <c r="AB1267" i="5"/>
  <c r="T1267" i="5"/>
  <c r="V1296" i="5"/>
  <c r="R1296" i="5" s="1"/>
  <c r="V1328" i="5"/>
  <c r="R1364" i="5"/>
  <c r="R1378" i="5"/>
  <c r="AB1393" i="5"/>
  <c r="T1393" i="5"/>
  <c r="S1393" i="5"/>
  <c r="S1466" i="5"/>
  <c r="T1466" i="5"/>
  <c r="T1233" i="5"/>
  <c r="S1233" i="5"/>
  <c r="T1240" i="5"/>
  <c r="S1240" i="5"/>
  <c r="T1260" i="5"/>
  <c r="S1260" i="5"/>
  <c r="T1269" i="5"/>
  <c r="S1269" i="5"/>
  <c r="V1291" i="5"/>
  <c r="AB1291" i="5"/>
  <c r="T1297" i="5"/>
  <c r="S1297" i="5"/>
  <c r="T1329" i="5"/>
  <c r="S1329" i="5"/>
  <c r="AB1365" i="5"/>
  <c r="T1365" i="5"/>
  <c r="S1365" i="5"/>
  <c r="R1396" i="5"/>
  <c r="T1402" i="5"/>
  <c r="S1402" i="5"/>
  <c r="R1464" i="5"/>
  <c r="T1542" i="5"/>
  <c r="S1542" i="5"/>
  <c r="AB1542" i="5"/>
  <c r="T1571" i="5"/>
  <c r="S1571" i="5"/>
  <c r="AB1062" i="5"/>
  <c r="AB1098" i="5"/>
  <c r="S1203" i="5"/>
  <c r="V1221" i="5"/>
  <c r="X1224" i="5"/>
  <c r="AB1233" i="5"/>
  <c r="T1245" i="5"/>
  <c r="S1245" i="5"/>
  <c r="T1253" i="5"/>
  <c r="S1253" i="5"/>
  <c r="S1267" i="5"/>
  <c r="T1284" i="5"/>
  <c r="T1287" i="5"/>
  <c r="S1287" i="5"/>
  <c r="T1289" i="5"/>
  <c r="S1289" i="5"/>
  <c r="T1292" i="5"/>
  <c r="S1292" i="5"/>
  <c r="T1324" i="5"/>
  <c r="S1324" i="5"/>
  <c r="X1335" i="5"/>
  <c r="V1338" i="5"/>
  <c r="AB1355" i="5"/>
  <c r="T1355" i="5"/>
  <c r="S1355" i="5"/>
  <c r="AB1449" i="5"/>
  <c r="X1464" i="5"/>
  <c r="T1540" i="5"/>
  <c r="S1540" i="5"/>
  <c r="X1545" i="5"/>
  <c r="T1675" i="5"/>
  <c r="S1675" i="5"/>
  <c r="S1206" i="5"/>
  <c r="S1219" i="5"/>
  <c r="AB1255" i="5"/>
  <c r="AB1268" i="5"/>
  <c r="T1270" i="5"/>
  <c r="S1270" i="5"/>
  <c r="S1278" i="5"/>
  <c r="AB1284" i="5"/>
  <c r="X1355" i="5"/>
  <c r="AB1380" i="5"/>
  <c r="T1383" i="5"/>
  <c r="S1383" i="5"/>
  <c r="AB1466" i="5"/>
  <c r="E1728" i="5"/>
  <c r="X1728" i="5" s="1"/>
  <c r="H1728" i="5"/>
  <c r="F1728" i="5"/>
  <c r="I1728" i="5"/>
  <c r="AB1296" i="5"/>
  <c r="S1316" i="5"/>
  <c r="AB1323" i="5"/>
  <c r="AB1328" i="5"/>
  <c r="AB1341" i="5"/>
  <c r="T1363" i="5"/>
  <c r="AB1409" i="5"/>
  <c r="AB1425" i="5"/>
  <c r="T1430" i="5"/>
  <c r="AB1433" i="5"/>
  <c r="T1438" i="5"/>
  <c r="AB1465" i="5"/>
  <c r="T1564" i="5"/>
  <c r="AB1564" i="5"/>
  <c r="T1579" i="5"/>
  <c r="S1579" i="5"/>
  <c r="T1620" i="5"/>
  <c r="AB1620" i="5"/>
  <c r="V1692" i="5"/>
  <c r="G1692" i="5" s="1"/>
  <c r="T1726" i="5"/>
  <c r="S1726" i="5"/>
  <c r="I1731" i="5"/>
  <c r="G1731" i="5"/>
  <c r="F1731" i="5"/>
  <c r="E1731" i="5"/>
  <c r="X1731" i="5" s="1"/>
  <c r="H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AB1288" i="5"/>
  <c r="S1301" i="5"/>
  <c r="T1312" i="5"/>
  <c r="AB1315" i="5"/>
  <c r="V1316" i="5"/>
  <c r="AB1320" i="5"/>
  <c r="S1333" i="5"/>
  <c r="S1381" i="5"/>
  <c r="AB1389" i="5"/>
  <c r="AB1404" i="5"/>
  <c r="V1429" i="5"/>
  <c r="V1437" i="5"/>
  <c r="X1437" i="5" s="1"/>
  <c r="AB1448" i="5"/>
  <c r="AB1506" i="5"/>
  <c r="AB1514" i="5"/>
  <c r="AB1524" i="5"/>
  <c r="S1524" i="5"/>
  <c r="T1556" i="5"/>
  <c r="AB1556" i="5"/>
  <c r="AB1576" i="5"/>
  <c r="V1576" i="5"/>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X1514" i="5"/>
  <c r="T1596" i="5"/>
  <c r="AB1596" i="5"/>
  <c r="T1611" i="5"/>
  <c r="S1611" i="5"/>
  <c r="AB1631" i="5"/>
  <c r="V1631" i="5"/>
  <c r="T1654" i="5"/>
  <c r="S1654"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T1299" i="5"/>
  <c r="V1303" i="5"/>
  <c r="T1331" i="5"/>
  <c r="S1338" i="5"/>
  <c r="AB1359" i="5"/>
  <c r="X1450" i="5"/>
  <c r="AB1480" i="5"/>
  <c r="S1480" i="5"/>
  <c r="T1484" i="5"/>
  <c r="T1488" i="5"/>
  <c r="S1498" i="5"/>
  <c r="V1507" i="5"/>
  <c r="S1522" i="5"/>
  <c r="AB1528" i="5"/>
  <c r="S1528" i="5"/>
  <c r="AB1568" i="5"/>
  <c r="X1624" i="5"/>
  <c r="X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S1244" i="5"/>
  <c r="S1259" i="5"/>
  <c r="S1291" i="5"/>
  <c r="S1296" i="5"/>
  <c r="S1302" i="5"/>
  <c r="S1321" i="5"/>
  <c r="S1323" i="5"/>
  <c r="S1328" i="5"/>
  <c r="T1332" i="5"/>
  <c r="S1334" i="5"/>
  <c r="S1337" i="5"/>
  <c r="S1341" i="5"/>
  <c r="T1345" i="5"/>
  <c r="T1347" i="5"/>
  <c r="AB1357" i="5"/>
  <c r="S1359" i="5"/>
  <c r="T1361" i="5"/>
  <c r="S1395" i="5"/>
  <c r="T1404" i="5"/>
  <c r="S1444" i="5"/>
  <c r="S1462" i="5"/>
  <c r="AB1469" i="5"/>
  <c r="T1482" i="5"/>
  <c r="AB1492" i="5"/>
  <c r="T1492" i="5"/>
  <c r="V1493" i="5"/>
  <c r="AB1498" i="5"/>
  <c r="T1522" i="5"/>
  <c r="T1524" i="5"/>
  <c r="T1588" i="5"/>
  <c r="AB1588" i="5"/>
  <c r="AB1608" i="5"/>
  <c r="V1608" i="5"/>
  <c r="AB1628" i="5"/>
  <c r="AB1634" i="5"/>
  <c r="S1634" i="5"/>
  <c r="AB1651" i="5"/>
  <c r="V1651" i="5"/>
  <c r="F1651" i="5" s="1"/>
  <c r="AB1663" i="5"/>
  <c r="V1663" i="5"/>
  <c r="R1663" i="5" s="1"/>
  <c r="V1668" i="5"/>
  <c r="G1668" i="5" s="1"/>
  <c r="T1678" i="5"/>
  <c r="S1678" i="5"/>
  <c r="T1707" i="5"/>
  <c r="S1707" i="5"/>
  <c r="V1712" i="5"/>
  <c r="R1712" i="5" s="1"/>
  <c r="T1785" i="5"/>
  <c r="AB1785" i="5"/>
  <c r="S1785" i="5"/>
  <c r="E1815" i="5"/>
  <c r="X1815" i="5" s="1"/>
  <c r="J1815" i="5"/>
  <c r="R1892" i="5"/>
  <c r="F1892" i="5"/>
  <c r="E1892" i="5"/>
  <c r="X1892" i="5" s="1"/>
  <c r="J1892" i="5"/>
  <c r="I1892" i="5"/>
  <c r="AB1231" i="5"/>
  <c r="AB1247" i="5"/>
  <c r="S1266" i="5"/>
  <c r="S1285" i="5"/>
  <c r="S1298" i="5"/>
  <c r="S1317" i="5"/>
  <c r="S1319" i="5"/>
  <c r="S1330" i="5"/>
  <c r="AB1335" i="5"/>
  <c r="T1337" i="5"/>
  <c r="S1357" i="5"/>
  <c r="S1379" i="5"/>
  <c r="AB1388" i="5"/>
  <c r="T1409" i="5"/>
  <c r="S1422" i="5"/>
  <c r="S1424" i="5"/>
  <c r="S1432" i="5"/>
  <c r="X1446" i="5"/>
  <c r="S1448" i="5"/>
  <c r="X1453" i="5"/>
  <c r="S1458" i="5"/>
  <c r="S1460" i="5"/>
  <c r="T1462" i="5"/>
  <c r="T1465" i="5"/>
  <c r="T1480" i="5"/>
  <c r="AB1482" i="5"/>
  <c r="AB1494" i="5"/>
  <c r="AB1504" i="5"/>
  <c r="T1504" i="5"/>
  <c r="AB1508" i="5"/>
  <c r="S1508" i="5"/>
  <c r="V1509" i="5"/>
  <c r="R1521" i="5"/>
  <c r="R1533" i="5"/>
  <c r="AB1537" i="5"/>
  <c r="AB1585" i="5"/>
  <c r="S1603" i="5"/>
  <c r="T1615" i="5"/>
  <c r="AB1627" i="5"/>
  <c r="H1632" i="5"/>
  <c r="T1646" i="5"/>
  <c r="S1646" i="5"/>
  <c r="E1648" i="5"/>
  <c r="X1648" i="5" s="1"/>
  <c r="I1648" i="5"/>
  <c r="H1648" i="5"/>
  <c r="F1648" i="5"/>
  <c r="AB1683" i="5"/>
  <c r="V1683" i="5"/>
  <c r="F1683" i="5" s="1"/>
  <c r="AB1707" i="5"/>
  <c r="V1707" i="5"/>
  <c r="E1707" i="5" s="1"/>
  <c r="X1707" i="5" s="1"/>
  <c r="V1785" i="5"/>
  <c r="G1785" i="5" s="1"/>
  <c r="AB1798" i="5"/>
  <c r="T1798" i="5"/>
  <c r="S1798" i="5"/>
  <c r="I1842" i="5"/>
  <c r="H1842" i="5"/>
  <c r="R1907" i="5"/>
  <c r="I1907" i="5"/>
  <c r="R1915" i="5"/>
  <c r="I1915" i="5"/>
  <c r="S1281" i="5"/>
  <c r="S1313" i="5"/>
  <c r="AB1360" i="5"/>
  <c r="AB1424" i="5"/>
  <c r="AB1432" i="5"/>
  <c r="T1448" i="5"/>
  <c r="AB1464" i="5"/>
  <c r="X1469" i="5"/>
  <c r="R1485" i="5"/>
  <c r="R1489" i="5"/>
  <c r="S1492" i="5"/>
  <c r="X1494" i="5"/>
  <c r="AB1502" i="5"/>
  <c r="S1502" i="5"/>
  <c r="S1526" i="5"/>
  <c r="T1528" i="5"/>
  <c r="AB1534" i="5"/>
  <c r="S1534" i="5"/>
  <c r="AB1600" i="5"/>
  <c r="T1634" i="5"/>
  <c r="V1652" i="5"/>
  <c r="G1652" i="5" s="1"/>
  <c r="T1692" i="5"/>
  <c r="AB1692" i="5"/>
  <c r="AB1702" i="5"/>
  <c r="T1702" i="5"/>
  <c r="S1702" i="5"/>
  <c r="E1704" i="5"/>
  <c r="X1704" i="5" s="1"/>
  <c r="I1704" i="5"/>
  <c r="H1704" i="5"/>
  <c r="G1704" i="5"/>
  <c r="F1704" i="5"/>
  <c r="G1728" i="5"/>
  <c r="S1731" i="5"/>
  <c r="T1731" i="5"/>
  <c r="T1737" i="5"/>
  <c r="AB1737" i="5"/>
  <c r="V1753" i="5"/>
  <c r="F1753" i="5" s="1"/>
  <c r="AB1753" i="5"/>
  <c r="T1789" i="5"/>
  <c r="AB1789" i="5"/>
  <c r="S1789" i="5"/>
  <c r="AB1810" i="5"/>
  <c r="T1810" i="5"/>
  <c r="S1810" i="5"/>
  <c r="G1842" i="5"/>
  <c r="T1871" i="5"/>
  <c r="AB1871" i="5"/>
  <c r="AB1512" i="5"/>
  <c r="AB1536" i="5"/>
  <c r="AB1541" i="5"/>
  <c r="AB1580" i="5"/>
  <c r="AB1612" i="5"/>
  <c r="V1640" i="5"/>
  <c r="G1640" i="5" s="1"/>
  <c r="V1656" i="5"/>
  <c r="G1656" i="5" s="1"/>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H1643" i="5" s="1"/>
  <c r="AB1644" i="5"/>
  <c r="AB1647" i="5"/>
  <c r="S1650" i="5"/>
  <c r="AB1652" i="5"/>
  <c r="AB1655" i="5"/>
  <c r="AB1658" i="5"/>
  <c r="I1660" i="5"/>
  <c r="S1679"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H2076" i="5" s="1"/>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R2015" i="5" s="1"/>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J2043" i="5" s="1"/>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R2091" i="5" s="1"/>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E2160" i="5" s="1"/>
  <c r="X2160" i="5" s="1"/>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F2156" i="5" s="1"/>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AB2196" i="5"/>
  <c r="AB2199" i="5"/>
  <c r="AB2212" i="5"/>
  <c r="AB2215" i="5"/>
  <c r="G2217" i="5"/>
  <c r="E2220" i="5"/>
  <c r="X2220" i="5" s="1"/>
  <c r="AB2252" i="5"/>
  <c r="E2260" i="5"/>
  <c r="X2260" i="5" s="1"/>
  <c r="S2269" i="5"/>
  <c r="AB2276" i="5"/>
  <c r="AB2292" i="5"/>
  <c r="V2292" i="5"/>
  <c r="J2292" i="5" s="1"/>
  <c r="S2295" i="5"/>
  <c r="I2302" i="5"/>
  <c r="F2308" i="5"/>
  <c r="V2309" i="5"/>
  <c r="F2309" i="5" s="1"/>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G2172" i="5" s="1"/>
  <c r="AB2183" i="5"/>
  <c r="AB2187" i="5"/>
  <c r="AB2191" i="5"/>
  <c r="G2193" i="5"/>
  <c r="G2201" i="5"/>
  <c r="AB2204" i="5"/>
  <c r="AB2207" i="5"/>
  <c r="G2209" i="5"/>
  <c r="H2217" i="5"/>
  <c r="F2220" i="5"/>
  <c r="V2231" i="5"/>
  <c r="R2231" i="5" s="1"/>
  <c r="AB2239" i="5"/>
  <c r="AB2248"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R2329" i="5" s="1"/>
  <c r="V2333" i="5"/>
  <c r="R2333" i="5" s="1"/>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G2479" i="5" s="1"/>
  <c r="I2483" i="5"/>
  <c r="E2493" i="5"/>
  <c r="H2502" i="5"/>
  <c r="AB2385"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AB23" i="5"/>
  <c r="X28" i="5"/>
  <c r="V111" i="5"/>
  <c r="AB114" i="5"/>
  <c r="R145" i="5"/>
  <c r="V175" i="5"/>
  <c r="AB178" i="5"/>
  <c r="AB200" i="5"/>
  <c r="R233" i="5"/>
  <c r="X253" i="5"/>
  <c r="R253" i="5"/>
  <c r="X285" i="5"/>
  <c r="R285" i="5"/>
  <c r="AB319" i="5"/>
  <c r="V319" i="5"/>
  <c r="AB411" i="5"/>
  <c r="AB104" i="5"/>
  <c r="R113" i="5"/>
  <c r="AB136" i="5"/>
  <c r="V143" i="5"/>
  <c r="AB146" i="5"/>
  <c r="AB168" i="5"/>
  <c r="R177" i="5"/>
  <c r="AB239" i="5"/>
  <c r="X269" i="5"/>
  <c r="R269" i="5"/>
  <c r="R310" i="5"/>
  <c r="R5" i="5"/>
  <c r="AB20" i="5"/>
  <c r="R21" i="5"/>
  <c r="AB28" i="5"/>
  <c r="R29" i="5"/>
  <c r="AB34" i="5"/>
  <c r="AB38" i="5"/>
  <c r="AB42" i="5"/>
  <c r="AB46" i="5"/>
  <c r="AB50" i="5"/>
  <c r="AB54" i="5"/>
  <c r="AB58" i="5"/>
  <c r="AB61" i="5"/>
  <c r="AB65" i="5"/>
  <c r="AB69" i="5"/>
  <c r="AB73" i="5"/>
  <c r="AB77" i="5"/>
  <c r="AB81" i="5"/>
  <c r="AB85" i="5"/>
  <c r="AB89" i="5"/>
  <c r="AB93" i="5"/>
  <c r="AB97" i="5"/>
  <c r="AB103" i="5"/>
  <c r="AB116" i="5"/>
  <c r="V123" i="5"/>
  <c r="X124" i="5"/>
  <c r="R125" i="5"/>
  <c r="AB126" i="5"/>
  <c r="AB135" i="5"/>
  <c r="AB148" i="5"/>
  <c r="V155" i="5"/>
  <c r="X156" i="5"/>
  <c r="R157" i="5"/>
  <c r="AB158" i="5"/>
  <c r="AB167" i="5"/>
  <c r="X177" i="5"/>
  <c r="AB180" i="5"/>
  <c r="V187" i="5"/>
  <c r="R189" i="5"/>
  <c r="AB190" i="5"/>
  <c r="AB199" i="5"/>
  <c r="R217" i="5"/>
  <c r="AB219" i="5"/>
  <c r="X237" i="5"/>
  <c r="R237" i="5"/>
  <c r="AB243" i="5"/>
  <c r="AB259" i="5"/>
  <c r="AB275" i="5"/>
  <c r="AB291" i="5"/>
  <c r="AB5" i="5"/>
  <c r="AB21" i="5"/>
  <c r="AB29" i="5"/>
  <c r="AB35" i="5"/>
  <c r="AB39" i="5"/>
  <c r="AB43" i="5"/>
  <c r="AB47" i="5"/>
  <c r="AB51" i="5"/>
  <c r="AB55" i="5"/>
  <c r="AB62" i="5"/>
  <c r="AB66" i="5"/>
  <c r="AB70" i="5"/>
  <c r="AB74" i="5"/>
  <c r="AB78" i="5"/>
  <c r="AB82" i="5"/>
  <c r="AB86" i="5"/>
  <c r="AB90" i="5"/>
  <c r="AB94" i="5"/>
  <c r="AB98" i="5"/>
  <c r="V103" i="5"/>
  <c r="R105" i="5"/>
  <c r="AB106" i="5"/>
  <c r="AB115" i="5"/>
  <c r="AB128" i="5"/>
  <c r="V135" i="5"/>
  <c r="R137" i="5"/>
  <c r="AB138" i="5"/>
  <c r="AB147" i="5"/>
  <c r="AB160" i="5"/>
  <c r="V167" i="5"/>
  <c r="R169" i="5"/>
  <c r="AB170" i="5"/>
  <c r="AB179" i="5"/>
  <c r="AB192" i="5"/>
  <c r="V199" i="5"/>
  <c r="R201" i="5"/>
  <c r="AB202" i="5"/>
  <c r="AB208" i="5"/>
  <c r="R209" i="5"/>
  <c r="V219" i="5"/>
  <c r="R220" i="5"/>
  <c r="R241" i="5"/>
  <c r="X257" i="5"/>
  <c r="R257" i="5"/>
  <c r="X273" i="5"/>
  <c r="R273" i="5"/>
  <c r="R322" i="5"/>
  <c r="AB359" i="5"/>
  <c r="X370" i="5"/>
  <c r="R370" i="5"/>
  <c r="R382" i="5"/>
  <c r="T382" i="5"/>
  <c r="V115" i="5"/>
  <c r="AB118" i="5"/>
  <c r="V147" i="5"/>
  <c r="AB150" i="5"/>
  <c r="AB172" i="5"/>
  <c r="V179" i="5"/>
  <c r="X180" i="5"/>
  <c r="R181" i="5"/>
  <c r="AB182" i="5"/>
  <c r="AB204" i="5"/>
  <c r="AB211" i="5"/>
  <c r="AB247" i="5"/>
  <c r="AB263" i="5"/>
  <c r="AB279" i="5"/>
  <c r="AB295" i="5"/>
  <c r="R318" i="5"/>
  <c r="AB327" i="5"/>
  <c r="V327" i="5"/>
  <c r="X350" i="5"/>
  <c r="R350" i="5"/>
  <c r="AB357" i="5"/>
  <c r="V357" i="5"/>
  <c r="R117" i="5"/>
  <c r="X5" i="5"/>
  <c r="AB120" i="5"/>
  <c r="V127" i="5"/>
  <c r="R129" i="5"/>
  <c r="AB130" i="5"/>
  <c r="AB152" i="5"/>
  <c r="V159" i="5"/>
  <c r="R161" i="5"/>
  <c r="AB162" i="5"/>
  <c r="AB184" i="5"/>
  <c r="V191" i="5"/>
  <c r="AB194" i="5"/>
  <c r="R205" i="5"/>
  <c r="X208" i="5"/>
  <c r="V211" i="5"/>
  <c r="R212" i="5"/>
  <c r="X221" i="5"/>
  <c r="R221" i="5"/>
  <c r="AB223" i="5"/>
  <c r="R245" i="5"/>
  <c r="R277" i="5"/>
  <c r="X293" i="5"/>
  <c r="R293" i="5"/>
  <c r="R306" i="5"/>
  <c r="X306" i="5"/>
  <c r="AB407" i="5"/>
  <c r="AB108" i="5"/>
  <c r="X116" i="5"/>
  <c r="AB140" i="5"/>
  <c r="R149" i="5"/>
  <c r="AB19" i="5"/>
  <c r="AB27" i="5"/>
  <c r="X29" i="5"/>
  <c r="X24" i="5"/>
  <c r="R28" i="5"/>
  <c r="X32" i="5"/>
  <c r="AB36" i="5"/>
  <c r="AB40" i="5"/>
  <c r="AB44" i="5"/>
  <c r="AB48" i="5"/>
  <c r="AB52" i="5"/>
  <c r="AB56" i="5"/>
  <c r="AB59" i="5"/>
  <c r="AB63" i="5"/>
  <c r="AB67" i="5"/>
  <c r="AB71" i="5"/>
  <c r="AB75" i="5"/>
  <c r="AB79" i="5"/>
  <c r="AB83" i="5"/>
  <c r="AB87" i="5"/>
  <c r="AB91" i="5"/>
  <c r="AB95" i="5"/>
  <c r="AB99" i="5"/>
  <c r="AB100" i="5"/>
  <c r="V107" i="5"/>
  <c r="X108" i="5"/>
  <c r="R109" i="5"/>
  <c r="AB110" i="5"/>
  <c r="AB119" i="5"/>
  <c r="AB132" i="5"/>
  <c r="V139" i="5"/>
  <c r="X140" i="5"/>
  <c r="R141" i="5"/>
  <c r="AB142" i="5"/>
  <c r="AB151" i="5"/>
  <c r="AB164" i="5"/>
  <c r="V171" i="5"/>
  <c r="X172" i="5"/>
  <c r="R173" i="5"/>
  <c r="AB174" i="5"/>
  <c r="AB183" i="5"/>
  <c r="AB196" i="5"/>
  <c r="V203" i="5"/>
  <c r="X204" i="5"/>
  <c r="AB207" i="5"/>
  <c r="AB227" i="5"/>
  <c r="AB251" i="5"/>
  <c r="AB267" i="5"/>
  <c r="AB283" i="5"/>
  <c r="AB299" i="5"/>
  <c r="AB302" i="5"/>
  <c r="AB311" i="5"/>
  <c r="V311" i="5"/>
  <c r="R330" i="5"/>
  <c r="X383" i="5"/>
  <c r="R383" i="5"/>
  <c r="AB401" i="5"/>
  <c r="V401" i="5"/>
  <c r="AB31" i="5"/>
  <c r="AB25" i="5"/>
  <c r="AB37" i="5"/>
  <c r="AB45" i="5"/>
  <c r="AB53" i="5"/>
  <c r="AB57" i="5"/>
  <c r="AB60" i="5"/>
  <c r="AB64" i="5"/>
  <c r="AB68" i="5"/>
  <c r="AB72" i="5"/>
  <c r="AB80" i="5"/>
  <c r="AB88" i="5"/>
  <c r="V99" i="5"/>
  <c r="AB112" i="5"/>
  <c r="R116" i="5"/>
  <c r="V119" i="5"/>
  <c r="AB122" i="5"/>
  <c r="AB144" i="5"/>
  <c r="R148" i="5"/>
  <c r="V151" i="5"/>
  <c r="X152" i="5"/>
  <c r="R153" i="5"/>
  <c r="AB154" i="5"/>
  <c r="AB176" i="5"/>
  <c r="R180" i="5"/>
  <c r="V183" i="5"/>
  <c r="X184" i="5"/>
  <c r="R185" i="5"/>
  <c r="AB186" i="5"/>
  <c r="V207" i="5"/>
  <c r="R208" i="5"/>
  <c r="R213" i="5"/>
  <c r="AB215" i="5"/>
  <c r="R225" i="5"/>
  <c r="AB231" i="5"/>
  <c r="R249" i="5"/>
  <c r="X265" i="5"/>
  <c r="R265" i="5"/>
  <c r="R281" i="5"/>
  <c r="X297" i="5"/>
  <c r="R297" i="5"/>
  <c r="R326" i="5"/>
  <c r="V338" i="5"/>
  <c r="X351" i="5"/>
  <c r="R351" i="5"/>
  <c r="AB360" i="5"/>
  <c r="X469" i="5"/>
  <c r="R469" i="5"/>
  <c r="X493" i="5"/>
  <c r="R493" i="5"/>
  <c r="AB33" i="5"/>
  <c r="AB41" i="5"/>
  <c r="AB49" i="5"/>
  <c r="AB76" i="5"/>
  <c r="AB84" i="5"/>
  <c r="AB92" i="5"/>
  <c r="AB96" i="5"/>
  <c r="R121" i="5"/>
  <c r="R18" i="5"/>
  <c r="R23" i="5"/>
  <c r="R26" i="5"/>
  <c r="X30" i="5"/>
  <c r="R31" i="5"/>
  <c r="X36" i="5"/>
  <c r="X40" i="5"/>
  <c r="X52" i="5"/>
  <c r="X56" i="5"/>
  <c r="X59" i="5"/>
  <c r="X63" i="5"/>
  <c r="X67" i="5"/>
  <c r="X71" i="5"/>
  <c r="X79" i="5"/>
  <c r="X83" i="5"/>
  <c r="X87" i="5"/>
  <c r="X100" i="5"/>
  <c r="R101" i="5"/>
  <c r="AB102" i="5"/>
  <c r="AB111" i="5"/>
  <c r="AB124" i="5"/>
  <c r="R128" i="5"/>
  <c r="V131" i="5"/>
  <c r="X132" i="5"/>
  <c r="R133" i="5"/>
  <c r="AB134" i="5"/>
  <c r="AB143" i="5"/>
  <c r="AB156" i="5"/>
  <c r="R160" i="5"/>
  <c r="V163" i="5"/>
  <c r="R165" i="5"/>
  <c r="AB166" i="5"/>
  <c r="AB175" i="5"/>
  <c r="AB188" i="5"/>
  <c r="R192" i="5"/>
  <c r="V195" i="5"/>
  <c r="X196" i="5"/>
  <c r="R197" i="5"/>
  <c r="AB198" i="5"/>
  <c r="V215" i="5"/>
  <c r="R216" i="5"/>
  <c r="R229" i="5"/>
  <c r="AB235" i="5"/>
  <c r="AB255" i="5"/>
  <c r="AB271" i="5"/>
  <c r="AB287" i="5"/>
  <c r="R314" i="5"/>
  <c r="T314" i="5"/>
  <c r="R334" i="5"/>
  <c r="V358" i="5"/>
  <c r="X331" i="5"/>
  <c r="AB335" i="5"/>
  <c r="X342" i="5"/>
  <c r="R342" i="5"/>
  <c r="X343" i="5"/>
  <c r="AB349" i="5"/>
  <c r="V349" i="5"/>
  <c r="AB372" i="5"/>
  <c r="V374" i="5"/>
  <c r="AB381" i="5"/>
  <c r="V381" i="5"/>
  <c r="AB384" i="5"/>
  <c r="R470" i="5"/>
  <c r="X470" i="5"/>
  <c r="R498" i="5"/>
  <c r="X498" i="5"/>
  <c r="R530" i="5"/>
  <c r="X530" i="5"/>
  <c r="AB212" i="5"/>
  <c r="AB216" i="5"/>
  <c r="AB220" i="5"/>
  <c r="V223" i="5"/>
  <c r="AB224" i="5"/>
  <c r="V227" i="5"/>
  <c r="AB228" i="5"/>
  <c r="V231" i="5"/>
  <c r="AB232" i="5"/>
  <c r="V235" i="5"/>
  <c r="AB236" i="5"/>
  <c r="V239" i="5"/>
  <c r="AB240" i="5"/>
  <c r="V243" i="5"/>
  <c r="AB244" i="5"/>
  <c r="V247" i="5"/>
  <c r="AB248" i="5"/>
  <c r="V251" i="5"/>
  <c r="AB252" i="5"/>
  <c r="V255" i="5"/>
  <c r="AB256" i="5"/>
  <c r="V259" i="5"/>
  <c r="AB260" i="5"/>
  <c r="V263" i="5"/>
  <c r="AB264" i="5"/>
  <c r="V267" i="5"/>
  <c r="AB268" i="5"/>
  <c r="V271" i="5"/>
  <c r="AB272" i="5"/>
  <c r="V275" i="5"/>
  <c r="AB276" i="5"/>
  <c r="V279" i="5"/>
  <c r="AB280" i="5"/>
  <c r="V283" i="5"/>
  <c r="AB284" i="5"/>
  <c r="V287" i="5"/>
  <c r="AB288" i="5"/>
  <c r="V291" i="5"/>
  <c r="AB292" i="5"/>
  <c r="V295" i="5"/>
  <c r="AB296" i="5"/>
  <c r="V299" i="5"/>
  <c r="AB300" i="5"/>
  <c r="R301" i="5"/>
  <c r="R303" i="5"/>
  <c r="V307" i="5"/>
  <c r="AB309" i="5"/>
  <c r="V315" i="5"/>
  <c r="AB317" i="5"/>
  <c r="V323" i="5"/>
  <c r="AB325" i="5"/>
  <c r="AB331" i="5"/>
  <c r="AB342" i="5"/>
  <c r="AB352" i="5"/>
  <c r="V354" i="5"/>
  <c r="AB361" i="5"/>
  <c r="V361" i="5"/>
  <c r="AB374" i="5"/>
  <c r="AB388" i="5"/>
  <c r="R458" i="5"/>
  <c r="X458" i="5"/>
  <c r="AB304" i="5"/>
  <c r="AB312" i="5"/>
  <c r="AB320" i="5"/>
  <c r="AB328" i="5"/>
  <c r="AB341" i="5"/>
  <c r="V341" i="5"/>
  <c r="V366" i="5"/>
  <c r="X367" i="5"/>
  <c r="AB373" i="5"/>
  <c r="V373" i="5"/>
  <c r="AB385" i="5"/>
  <c r="V385" i="5"/>
  <c r="AB392" i="5"/>
  <c r="X398" i="5"/>
  <c r="R398" i="5"/>
  <c r="X463" i="5"/>
  <c r="R463" i="5"/>
  <c r="X477" i="5"/>
  <c r="R477" i="5"/>
  <c r="AB332" i="5"/>
  <c r="AB344" i="5"/>
  <c r="R346" i="5"/>
  <c r="X347" i="5"/>
  <c r="AB353" i="5"/>
  <c r="V353" i="5"/>
  <c r="AB366" i="5"/>
  <c r="AB376" i="5"/>
  <c r="X378" i="5"/>
  <c r="X379" i="5"/>
  <c r="AB389" i="5"/>
  <c r="V389" i="5"/>
  <c r="AB396" i="5"/>
  <c r="R482" i="5"/>
  <c r="X509" i="5"/>
  <c r="R509" i="5"/>
  <c r="R541" i="5"/>
  <c r="R337" i="5"/>
  <c r="AB337" i="5"/>
  <c r="AB365" i="5"/>
  <c r="V365" i="5"/>
  <c r="AB393" i="5"/>
  <c r="V393" i="5"/>
  <c r="AB400" i="5"/>
  <c r="AB415" i="5"/>
  <c r="R514" i="5"/>
  <c r="X514" i="5"/>
  <c r="R309" i="5"/>
  <c r="R317" i="5"/>
  <c r="R325" i="5"/>
  <c r="AB333" i="5"/>
  <c r="AB338" i="5"/>
  <c r="V339" i="5"/>
  <c r="AB345" i="5"/>
  <c r="V345" i="5"/>
  <c r="AB358" i="5"/>
  <c r="AB368" i="5"/>
  <c r="X371" i="5"/>
  <c r="AB377" i="5"/>
  <c r="V377" i="5"/>
  <c r="AB397" i="5"/>
  <c r="V397" i="5"/>
  <c r="AB404" i="5"/>
  <c r="AB408" i="5"/>
  <c r="R343" i="5"/>
  <c r="AB350" i="5"/>
  <c r="AB351" i="5"/>
  <c r="R362" i="5"/>
  <c r="X363" i="5"/>
  <c r="AB369" i="5"/>
  <c r="V369" i="5"/>
  <c r="R386" i="5"/>
  <c r="AB405" i="5"/>
  <c r="V405" i="5"/>
  <c r="X525" i="5"/>
  <c r="R525" i="5"/>
  <c r="V409" i="5"/>
  <c r="V413" i="5"/>
  <c r="V417" i="5"/>
  <c r="V421" i="5"/>
  <c r="V425" i="5"/>
  <c r="V429" i="5"/>
  <c r="V433" i="5"/>
  <c r="V437" i="5"/>
  <c r="V441" i="5"/>
  <c r="V445" i="5"/>
  <c r="V449" i="5"/>
  <c r="V453" i="5"/>
  <c r="V457" i="5"/>
  <c r="AB465" i="5"/>
  <c r="AB473" i="5"/>
  <c r="X486" i="5"/>
  <c r="X518" i="5"/>
  <c r="R546" i="5"/>
  <c r="AB552" i="5"/>
  <c r="V552" i="5"/>
  <c r="AB571" i="5"/>
  <c r="AB581" i="5"/>
  <c r="AB584" i="5"/>
  <c r="V584" i="5"/>
  <c r="AB595" i="5"/>
  <c r="AB596" i="5"/>
  <c r="V596" i="5"/>
  <c r="R705" i="5"/>
  <c r="X705" i="5"/>
  <c r="V459" i="5"/>
  <c r="V465" i="5"/>
  <c r="V473" i="5"/>
  <c r="V476" i="5"/>
  <c r="AB477" i="5"/>
  <c r="AB482" i="5"/>
  <c r="X483" i="5"/>
  <c r="V492" i="5"/>
  <c r="AB493" i="5"/>
  <c r="AB498" i="5"/>
  <c r="X499" i="5"/>
  <c r="V508" i="5"/>
  <c r="AB509" i="5"/>
  <c r="AB514" i="5"/>
  <c r="X515" i="5"/>
  <c r="V524" i="5"/>
  <c r="AB525" i="5"/>
  <c r="AB530" i="5"/>
  <c r="X531" i="5"/>
  <c r="V540" i="5"/>
  <c r="AB541" i="5"/>
  <c r="AB557" i="5"/>
  <c r="R558" i="5"/>
  <c r="X565" i="5"/>
  <c r="AB569" i="5"/>
  <c r="AB572" i="5"/>
  <c r="V572" i="5"/>
  <c r="V461" i="5"/>
  <c r="R478" i="5"/>
  <c r="V489" i="5"/>
  <c r="R494" i="5"/>
  <c r="V505" i="5"/>
  <c r="R510" i="5"/>
  <c r="V521" i="5"/>
  <c r="R526" i="5"/>
  <c r="V537" i="5"/>
  <c r="R542" i="5"/>
  <c r="AB579" i="5"/>
  <c r="X585" i="5"/>
  <c r="R450" i="5"/>
  <c r="R454" i="5"/>
  <c r="V468" i="5"/>
  <c r="AB478" i="5"/>
  <c r="X479" i="5"/>
  <c r="AB483" i="5"/>
  <c r="V488" i="5"/>
  <c r="AB489" i="5"/>
  <c r="AB494" i="5"/>
  <c r="AB499" i="5"/>
  <c r="V504" i="5"/>
  <c r="AB505" i="5"/>
  <c r="AB510" i="5"/>
  <c r="X511" i="5"/>
  <c r="AB515" i="5"/>
  <c r="V520" i="5"/>
  <c r="AB521" i="5"/>
  <c r="AB526" i="5"/>
  <c r="X527" i="5"/>
  <c r="AB531" i="5"/>
  <c r="V536" i="5"/>
  <c r="AB537" i="5"/>
  <c r="AB542" i="5"/>
  <c r="X543" i="5"/>
  <c r="AB547" i="5"/>
  <c r="AB549" i="5"/>
  <c r="R550" i="5"/>
  <c r="AB556" i="5"/>
  <c r="V556" i="5"/>
  <c r="AB567" i="5"/>
  <c r="AB577" i="5"/>
  <c r="AB580" i="5"/>
  <c r="V580" i="5"/>
  <c r="R681" i="5"/>
  <c r="X681" i="5"/>
  <c r="V466" i="5"/>
  <c r="V474" i="5"/>
  <c r="V485" i="5"/>
  <c r="R490" i="5"/>
  <c r="V501" i="5"/>
  <c r="R506" i="5"/>
  <c r="V517" i="5"/>
  <c r="R522" i="5"/>
  <c r="V533" i="5"/>
  <c r="R538" i="5"/>
  <c r="V553" i="5"/>
  <c r="AB561" i="5"/>
  <c r="R562" i="5"/>
  <c r="AB565" i="5"/>
  <c r="AB568" i="5"/>
  <c r="V568" i="5"/>
  <c r="AB587" i="5"/>
  <c r="R685" i="5"/>
  <c r="X685" i="5"/>
  <c r="AB463" i="5"/>
  <c r="AB474" i="5"/>
  <c r="X475" i="5"/>
  <c r="AB479" i="5"/>
  <c r="V484" i="5"/>
  <c r="AB485" i="5"/>
  <c r="AB490" i="5"/>
  <c r="X491" i="5"/>
  <c r="AB495" i="5"/>
  <c r="V500" i="5"/>
  <c r="AB501" i="5"/>
  <c r="AB506" i="5"/>
  <c r="X507" i="5"/>
  <c r="AB511" i="5"/>
  <c r="V516" i="5"/>
  <c r="AB517" i="5"/>
  <c r="AB522" i="5"/>
  <c r="AB527" i="5"/>
  <c r="V532" i="5"/>
  <c r="AB533" i="5"/>
  <c r="AB538" i="5"/>
  <c r="X539" i="5"/>
  <c r="AB543" i="5"/>
  <c r="AB548" i="5"/>
  <c r="V548" i="5"/>
  <c r="AB575" i="5"/>
  <c r="X581" i="5"/>
  <c r="AB585" i="5"/>
  <c r="AB588" i="5"/>
  <c r="V588" i="5"/>
  <c r="R689" i="5"/>
  <c r="X689" i="5"/>
  <c r="R467" i="5"/>
  <c r="R486" i="5"/>
  <c r="R502" i="5"/>
  <c r="R518" i="5"/>
  <c r="R534" i="5"/>
  <c r="AB553" i="5"/>
  <c r="R554" i="5"/>
  <c r="AB560" i="5"/>
  <c r="V560" i="5"/>
  <c r="T563" i="5"/>
  <c r="S563" i="5"/>
  <c r="AB563" i="5"/>
  <c r="X569" i="5"/>
  <c r="AB573" i="5"/>
  <c r="AB576" i="5"/>
  <c r="V576" i="5"/>
  <c r="R589" i="5"/>
  <c r="X589" i="5"/>
  <c r="R697" i="5"/>
  <c r="X697" i="5"/>
  <c r="V464" i="5"/>
  <c r="AB464" i="5"/>
  <c r="V472" i="5"/>
  <c r="AB475" i="5"/>
  <c r="V480" i="5"/>
  <c r="AB481" i="5"/>
  <c r="AB486" i="5"/>
  <c r="AB491" i="5"/>
  <c r="V496" i="5"/>
  <c r="AB497" i="5"/>
  <c r="AB502" i="5"/>
  <c r="AB507" i="5"/>
  <c r="V512" i="5"/>
  <c r="AB513" i="5"/>
  <c r="AB518" i="5"/>
  <c r="AB523" i="5"/>
  <c r="V528" i="5"/>
  <c r="AB529" i="5"/>
  <c r="T531" i="5"/>
  <c r="AB534" i="5"/>
  <c r="X535" i="5"/>
  <c r="AB539" i="5"/>
  <c r="V544" i="5"/>
  <c r="AB545" i="5"/>
  <c r="AB564" i="5"/>
  <c r="V564" i="5"/>
  <c r="AB583" i="5"/>
  <c r="AB591" i="5"/>
  <c r="AB592" i="5"/>
  <c r="V592" i="5"/>
  <c r="R593" i="5"/>
  <c r="X593" i="5"/>
  <c r="R701" i="5"/>
  <c r="X701" i="5"/>
  <c r="V566" i="5"/>
  <c r="V570" i="5"/>
  <c r="V574" i="5"/>
  <c r="V578" i="5"/>
  <c r="V582" i="5"/>
  <c r="V586" i="5"/>
  <c r="V590" i="5"/>
  <c r="V594" i="5"/>
  <c r="V598" i="5"/>
  <c r="AB599" i="5"/>
  <c r="V602" i="5"/>
  <c r="AB603" i="5"/>
  <c r="V606" i="5"/>
  <c r="AB607" i="5"/>
  <c r="V610" i="5"/>
  <c r="AB611" i="5"/>
  <c r="S613" i="5"/>
  <c r="V614" i="5"/>
  <c r="AB615" i="5"/>
  <c r="S617" i="5"/>
  <c r="V618" i="5"/>
  <c r="AB619" i="5"/>
  <c r="S621" i="5"/>
  <c r="V622" i="5"/>
  <c r="AB623" i="5"/>
  <c r="S625" i="5"/>
  <c r="V626" i="5"/>
  <c r="AB627" i="5"/>
  <c r="S629" i="5"/>
  <c r="V630" i="5"/>
  <c r="AB631" i="5"/>
  <c r="S633" i="5"/>
  <c r="V634" i="5"/>
  <c r="AB635" i="5"/>
  <c r="S637" i="5"/>
  <c r="V638" i="5"/>
  <c r="AB639" i="5"/>
  <c r="S641" i="5"/>
  <c r="V642" i="5"/>
  <c r="AB643" i="5"/>
  <c r="S645" i="5"/>
  <c r="V646" i="5"/>
  <c r="AB647" i="5"/>
  <c r="S649" i="5"/>
  <c r="V650" i="5"/>
  <c r="AB651" i="5"/>
  <c r="S653" i="5"/>
  <c r="V654" i="5"/>
  <c r="AB655" i="5"/>
  <c r="S657" i="5"/>
  <c r="V658" i="5"/>
  <c r="AB659" i="5"/>
  <c r="S661" i="5"/>
  <c r="V662" i="5"/>
  <c r="AB663" i="5"/>
  <c r="S665" i="5"/>
  <c r="V666" i="5"/>
  <c r="AB667" i="5"/>
  <c r="S669" i="5"/>
  <c r="V670" i="5"/>
  <c r="AB671" i="5"/>
  <c r="S673" i="5"/>
  <c r="V674" i="5"/>
  <c r="AB675" i="5"/>
  <c r="X684" i="5"/>
  <c r="V686" i="5"/>
  <c r="AB690" i="5"/>
  <c r="X700" i="5"/>
  <c r="V702" i="5"/>
  <c r="X706" i="5"/>
  <c r="AB710" i="5"/>
  <c r="S714" i="5"/>
  <c r="X721" i="5"/>
  <c r="X722" i="5"/>
  <c r="R725" i="5"/>
  <c r="AB726" i="5"/>
  <c r="R727" i="5"/>
  <c r="S730" i="5"/>
  <c r="X738" i="5"/>
  <c r="R741" i="5"/>
  <c r="AB742" i="5"/>
  <c r="R743" i="5"/>
  <c r="S746" i="5"/>
  <c r="T756" i="5"/>
  <c r="S756" i="5"/>
  <c r="AB758" i="5"/>
  <c r="T758" i="5"/>
  <c r="X764" i="5"/>
  <c r="X770" i="5"/>
  <c r="X780" i="5"/>
  <c r="X786" i="5"/>
  <c r="X814" i="5"/>
  <c r="R814" i="5"/>
  <c r="X849" i="5"/>
  <c r="R849" i="5"/>
  <c r="X597" i="5"/>
  <c r="X605" i="5"/>
  <c r="X609" i="5"/>
  <c r="X613" i="5"/>
  <c r="T613" i="5"/>
  <c r="X617" i="5"/>
  <c r="T617" i="5"/>
  <c r="X621" i="5"/>
  <c r="T621" i="5"/>
  <c r="X625" i="5"/>
  <c r="T625" i="5"/>
  <c r="X629" i="5"/>
  <c r="T629" i="5"/>
  <c r="T633" i="5"/>
  <c r="X637" i="5"/>
  <c r="T637" i="5"/>
  <c r="X641" i="5"/>
  <c r="T641" i="5"/>
  <c r="X645" i="5"/>
  <c r="T645" i="5"/>
  <c r="T649" i="5"/>
  <c r="T653" i="5"/>
  <c r="T657" i="5"/>
  <c r="T661" i="5"/>
  <c r="T665" i="5"/>
  <c r="T669" i="5"/>
  <c r="T673" i="5"/>
  <c r="AB680" i="5"/>
  <c r="S682" i="5"/>
  <c r="AB685" i="5"/>
  <c r="S692" i="5"/>
  <c r="AB696" i="5"/>
  <c r="S698" i="5"/>
  <c r="AB701" i="5"/>
  <c r="X707" i="5"/>
  <c r="X708" i="5"/>
  <c r="AB712" i="5"/>
  <c r="X723" i="5"/>
  <c r="X724" i="5"/>
  <c r="AB728" i="5"/>
  <c r="X739" i="5"/>
  <c r="X740" i="5"/>
  <c r="AB744" i="5"/>
  <c r="S748" i="5"/>
  <c r="X758" i="5"/>
  <c r="AB768" i="5"/>
  <c r="T768" i="5"/>
  <c r="S768" i="5"/>
  <c r="S774" i="5"/>
  <c r="AB774" i="5"/>
  <c r="T774" i="5"/>
  <c r="AB784" i="5"/>
  <c r="T784" i="5"/>
  <c r="S784" i="5"/>
  <c r="S790" i="5"/>
  <c r="AB790" i="5"/>
  <c r="T790" i="5"/>
  <c r="R802" i="5"/>
  <c r="X802" i="5"/>
  <c r="X826" i="5"/>
  <c r="R826" i="5"/>
  <c r="S660" i="5"/>
  <c r="S664" i="5"/>
  <c r="S668" i="5"/>
  <c r="S672" i="5"/>
  <c r="S676" i="5"/>
  <c r="X680" i="5"/>
  <c r="X682" i="5"/>
  <c r="AB686" i="5"/>
  <c r="X696" i="5"/>
  <c r="X698" i="5"/>
  <c r="AB702" i="5"/>
  <c r="X710" i="5"/>
  <c r="R713" i="5"/>
  <c r="AB714" i="5"/>
  <c r="R715" i="5"/>
  <c r="X726" i="5"/>
  <c r="AB730" i="5"/>
  <c r="R731" i="5"/>
  <c r="X742" i="5"/>
  <c r="X743" i="5"/>
  <c r="AB746" i="5"/>
  <c r="R747" i="5"/>
  <c r="X768" i="5"/>
  <c r="X784" i="5"/>
  <c r="X790" i="5"/>
  <c r="AB681" i="5"/>
  <c r="AB692" i="5"/>
  <c r="AB697" i="5"/>
  <c r="X712" i="5"/>
  <c r="X728" i="5"/>
  <c r="X744" i="5"/>
  <c r="T752" i="5"/>
  <c r="S752" i="5"/>
  <c r="AB754" i="5"/>
  <c r="T754" i="5"/>
  <c r="S762" i="5"/>
  <c r="AB762" i="5"/>
  <c r="T762" i="5"/>
  <c r="AB772" i="5"/>
  <c r="T772" i="5"/>
  <c r="S772" i="5"/>
  <c r="S778" i="5"/>
  <c r="AB778" i="5"/>
  <c r="T778" i="5"/>
  <c r="AB788" i="5"/>
  <c r="T788" i="5"/>
  <c r="S788" i="5"/>
  <c r="R794" i="5"/>
  <c r="X794" i="5"/>
  <c r="V600" i="5"/>
  <c r="S603" i="5"/>
  <c r="V604" i="5"/>
  <c r="V608" i="5"/>
  <c r="S611" i="5"/>
  <c r="V612" i="5"/>
  <c r="S615" i="5"/>
  <c r="V616" i="5"/>
  <c r="S619" i="5"/>
  <c r="V620" i="5"/>
  <c r="S623" i="5"/>
  <c r="V624" i="5"/>
  <c r="S627" i="5"/>
  <c r="V628" i="5"/>
  <c r="S631" i="5"/>
  <c r="V632" i="5"/>
  <c r="S635" i="5"/>
  <c r="V636" i="5"/>
  <c r="S639" i="5"/>
  <c r="V640" i="5"/>
  <c r="S643" i="5"/>
  <c r="V644" i="5"/>
  <c r="S647" i="5"/>
  <c r="V648" i="5"/>
  <c r="S651" i="5"/>
  <c r="V652" i="5"/>
  <c r="S655" i="5"/>
  <c r="V656" i="5"/>
  <c r="S659" i="5"/>
  <c r="V660" i="5"/>
  <c r="S663" i="5"/>
  <c r="V664" i="5"/>
  <c r="S667" i="5"/>
  <c r="V668" i="5"/>
  <c r="S671" i="5"/>
  <c r="V672" i="5"/>
  <c r="S675" i="5"/>
  <c r="V676" i="5"/>
  <c r="AB682" i="5"/>
  <c r="X692" i="5"/>
  <c r="R693" i="5"/>
  <c r="V694" i="5"/>
  <c r="AB698" i="5"/>
  <c r="S706" i="5"/>
  <c r="R708" i="5"/>
  <c r="X713" i="5"/>
  <c r="X714" i="5"/>
  <c r="AB718" i="5"/>
  <c r="S722" i="5"/>
  <c r="R724" i="5"/>
  <c r="X730" i="5"/>
  <c r="R733" i="5"/>
  <c r="AB734" i="5"/>
  <c r="R735" i="5"/>
  <c r="S738" i="5"/>
  <c r="X745" i="5"/>
  <c r="X746" i="5"/>
  <c r="X752" i="5"/>
  <c r="X754" i="5"/>
  <c r="X762" i="5"/>
  <c r="R768" i="5"/>
  <c r="X772" i="5"/>
  <c r="X778" i="5"/>
  <c r="R784" i="5"/>
  <c r="X788" i="5"/>
  <c r="R790" i="5"/>
  <c r="AB800" i="5"/>
  <c r="T800" i="5"/>
  <c r="S800" i="5"/>
  <c r="X804" i="5"/>
  <c r="R804" i="5"/>
  <c r="X833" i="5"/>
  <c r="R833" i="5"/>
  <c r="S684" i="5"/>
  <c r="X687" i="5"/>
  <c r="AB688" i="5"/>
  <c r="S690" i="5"/>
  <c r="AB693" i="5"/>
  <c r="S700" i="5"/>
  <c r="X703" i="5"/>
  <c r="AB704" i="5"/>
  <c r="S708" i="5"/>
  <c r="R710" i="5"/>
  <c r="X715" i="5"/>
  <c r="AB720" i="5"/>
  <c r="S724" i="5"/>
  <c r="R726" i="5"/>
  <c r="X731" i="5"/>
  <c r="X732" i="5"/>
  <c r="AB736" i="5"/>
  <c r="S740" i="5"/>
  <c r="R742" i="5"/>
  <c r="X747" i="5"/>
  <c r="AB750" i="5"/>
  <c r="T750" i="5"/>
  <c r="AB760" i="5"/>
  <c r="T760" i="5"/>
  <c r="S760" i="5"/>
  <c r="S766" i="5"/>
  <c r="AB766" i="5"/>
  <c r="T766" i="5"/>
  <c r="AB776" i="5"/>
  <c r="T776" i="5"/>
  <c r="S776" i="5"/>
  <c r="S782" i="5"/>
  <c r="AB782" i="5"/>
  <c r="T782" i="5"/>
  <c r="AB792" i="5"/>
  <c r="T792" i="5"/>
  <c r="S792" i="5"/>
  <c r="AB796" i="5"/>
  <c r="T796" i="5"/>
  <c r="S796" i="5"/>
  <c r="X800" i="5"/>
  <c r="T597" i="5"/>
  <c r="T605" i="5"/>
  <c r="T609" i="5"/>
  <c r="R680" i="5"/>
  <c r="X688" i="5"/>
  <c r="X690" i="5"/>
  <c r="X704" i="5"/>
  <c r="AB706" i="5"/>
  <c r="R707" i="5"/>
  <c r="R712" i="5"/>
  <c r="X718" i="5"/>
  <c r="R721" i="5"/>
  <c r="AB722" i="5"/>
  <c r="R723" i="5"/>
  <c r="R728" i="5"/>
  <c r="X734" i="5"/>
  <c r="AB738" i="5"/>
  <c r="R739" i="5"/>
  <c r="R744" i="5"/>
  <c r="X750" i="5"/>
  <c r="X760" i="5"/>
  <c r="X776" i="5"/>
  <c r="X792" i="5"/>
  <c r="X796" i="5"/>
  <c r="X805" i="5"/>
  <c r="R805" i="5"/>
  <c r="X841" i="5"/>
  <c r="R841" i="5"/>
  <c r="AB684" i="5"/>
  <c r="AB689" i="5"/>
  <c r="AB700" i="5"/>
  <c r="AB705" i="5"/>
  <c r="X720" i="5"/>
  <c r="X736" i="5"/>
  <c r="S754" i="5"/>
  <c r="R755" i="5"/>
  <c r="AB764" i="5"/>
  <c r="T764" i="5"/>
  <c r="S764" i="5"/>
  <c r="S770" i="5"/>
  <c r="AB770" i="5"/>
  <c r="T770" i="5"/>
  <c r="AB780" i="5"/>
  <c r="T780" i="5"/>
  <c r="S780" i="5"/>
  <c r="S786" i="5"/>
  <c r="AB786" i="5"/>
  <c r="T786" i="5"/>
  <c r="X821" i="5"/>
  <c r="R821" i="5"/>
  <c r="X918" i="5"/>
  <c r="R918" i="5"/>
  <c r="R757" i="5"/>
  <c r="R769" i="5"/>
  <c r="R777" i="5"/>
  <c r="R781" i="5"/>
  <c r="R785" i="5"/>
  <c r="R789" i="5"/>
  <c r="T794" i="5"/>
  <c r="R797" i="5"/>
  <c r="T798" i="5"/>
  <c r="R801" i="5"/>
  <c r="T802" i="5"/>
  <c r="S805" i="5"/>
  <c r="T807" i="5"/>
  <c r="S810" i="5"/>
  <c r="X815" i="5"/>
  <c r="AB829" i="5"/>
  <c r="V832" i="5"/>
  <c r="V840" i="5"/>
  <c r="V848" i="5"/>
  <c r="AB859" i="5"/>
  <c r="AB860" i="5"/>
  <c r="AB863" i="5"/>
  <c r="S876" i="5"/>
  <c r="X888" i="5"/>
  <c r="R888" i="5"/>
  <c r="V906" i="5"/>
  <c r="V976" i="5"/>
  <c r="X980" i="5"/>
  <c r="R980" i="5"/>
  <c r="X1052" i="5"/>
  <c r="R1052" i="5"/>
  <c r="AB1092" i="5"/>
  <c r="T1092" i="5"/>
  <c r="S1092" i="5"/>
  <c r="V1096" i="5"/>
  <c r="AB755" i="5"/>
  <c r="AB759" i="5"/>
  <c r="AB763" i="5"/>
  <c r="AB767" i="5"/>
  <c r="AB771" i="5"/>
  <c r="AB775" i="5"/>
  <c r="AB779" i="5"/>
  <c r="AB783" i="5"/>
  <c r="AB787" i="5"/>
  <c r="AB791" i="5"/>
  <c r="AB795" i="5"/>
  <c r="AB799" i="5"/>
  <c r="AB803" i="5"/>
  <c r="R812" i="5"/>
  <c r="AB816" i="5"/>
  <c r="V817" i="5"/>
  <c r="S818" i="5"/>
  <c r="R834" i="5"/>
  <c r="X834" i="5"/>
  <c r="R842" i="5"/>
  <c r="X842" i="5"/>
  <c r="X843" i="5"/>
  <c r="R843" i="5"/>
  <c r="X850" i="5"/>
  <c r="S864" i="5"/>
  <c r="AB867" i="5"/>
  <c r="V867" i="5"/>
  <c r="AB875" i="5"/>
  <c r="AB876" i="5"/>
  <c r="AB879" i="5"/>
  <c r="S892" i="5"/>
  <c r="X898" i="5"/>
  <c r="R898" i="5"/>
  <c r="X908" i="5"/>
  <c r="R908" i="5"/>
  <c r="V917" i="5"/>
  <c r="AB923" i="5"/>
  <c r="T928" i="5"/>
  <c r="S928" i="5"/>
  <c r="AB952" i="5"/>
  <c r="T952" i="5"/>
  <c r="S952" i="5"/>
  <c r="R993" i="5"/>
  <c r="X993" i="5"/>
  <c r="AB1044" i="5"/>
  <c r="T1044" i="5"/>
  <c r="S1044" i="5"/>
  <c r="V1048" i="5"/>
  <c r="V810" i="5"/>
  <c r="X818" i="5"/>
  <c r="V862" i="5"/>
  <c r="AB883" i="5"/>
  <c r="V883" i="5"/>
  <c r="AB891" i="5"/>
  <c r="R905" i="5"/>
  <c r="X905" i="5"/>
  <c r="X920" i="5"/>
  <c r="R920" i="5"/>
  <c r="X928" i="5"/>
  <c r="R928" i="5"/>
  <c r="AB988" i="5"/>
  <c r="T988" i="5"/>
  <c r="S988" i="5"/>
  <c r="X1084" i="5"/>
  <c r="R1084" i="5"/>
  <c r="AB794" i="5"/>
  <c r="AB798" i="5"/>
  <c r="AB802" i="5"/>
  <c r="S804" i="5"/>
  <c r="R806" i="5"/>
  <c r="AB810" i="5"/>
  <c r="AB813" i="5"/>
  <c r="T813" i="5"/>
  <c r="AB818" i="5"/>
  <c r="R819" i="5"/>
  <c r="V822" i="5"/>
  <c r="S826" i="5"/>
  <c r="V853" i="5"/>
  <c r="X855" i="5"/>
  <c r="R855" i="5"/>
  <c r="V857" i="5"/>
  <c r="X859" i="5"/>
  <c r="R859" i="5"/>
  <c r="X863" i="5"/>
  <c r="R863" i="5"/>
  <c r="V878" i="5"/>
  <c r="AB895" i="5"/>
  <c r="S896" i="5"/>
  <c r="X903" i="5"/>
  <c r="R903" i="5"/>
  <c r="V911" i="5"/>
  <c r="AB911" i="5"/>
  <c r="X923" i="5"/>
  <c r="R923" i="5"/>
  <c r="X936" i="5"/>
  <c r="R936" i="5"/>
  <c r="X944" i="5"/>
  <c r="R944" i="5"/>
  <c r="R961" i="5"/>
  <c r="X961" i="5"/>
  <c r="AB969" i="5"/>
  <c r="V969" i="5"/>
  <c r="X992" i="5"/>
  <c r="R992" i="5"/>
  <c r="X1036" i="5"/>
  <c r="R1036" i="5"/>
  <c r="AB1076" i="5"/>
  <c r="T1076" i="5"/>
  <c r="S1076" i="5"/>
  <c r="V1080" i="5"/>
  <c r="T804" i="5"/>
  <c r="S806" i="5"/>
  <c r="T811" i="5"/>
  <c r="R823" i="5"/>
  <c r="S830" i="5"/>
  <c r="V836" i="5"/>
  <c r="V844" i="5"/>
  <c r="V852" i="5"/>
  <c r="X854" i="5"/>
  <c r="R854" i="5"/>
  <c r="V869" i="5"/>
  <c r="V873" i="5"/>
  <c r="X875" i="5"/>
  <c r="R875" i="5"/>
  <c r="X879" i="5"/>
  <c r="R879" i="5"/>
  <c r="V922" i="5"/>
  <c r="AB979" i="5"/>
  <c r="V979" i="5"/>
  <c r="R1029" i="5"/>
  <c r="X1029" i="5"/>
  <c r="V1032" i="5"/>
  <c r="X1116" i="5"/>
  <c r="R1116" i="5"/>
  <c r="R1176" i="5"/>
  <c r="X1176" i="5"/>
  <c r="R808" i="5"/>
  <c r="AB814" i="5"/>
  <c r="T815" i="5"/>
  <c r="AB820" i="5"/>
  <c r="X825" i="5"/>
  <c r="R825" i="5"/>
  <c r="AB826" i="5"/>
  <c r="R827" i="5"/>
  <c r="X830" i="5"/>
  <c r="X831" i="5"/>
  <c r="R831" i="5"/>
  <c r="V838" i="5"/>
  <c r="X839" i="5"/>
  <c r="R839" i="5"/>
  <c r="V846" i="5"/>
  <c r="X847" i="5"/>
  <c r="R847" i="5"/>
  <c r="AB854" i="5"/>
  <c r="V858" i="5"/>
  <c r="X860" i="5"/>
  <c r="R860" i="5"/>
  <c r="V865" i="5"/>
  <c r="T868" i="5"/>
  <c r="S868" i="5"/>
  <c r="V870" i="5"/>
  <c r="V885" i="5"/>
  <c r="V889" i="5"/>
  <c r="V891" i="5"/>
  <c r="V894" i="5"/>
  <c r="AB896" i="5"/>
  <c r="V901" i="5"/>
  <c r="V902" i="5"/>
  <c r="AB907" i="5"/>
  <c r="V913" i="5"/>
  <c r="AB917" i="5"/>
  <c r="X924" i="5"/>
  <c r="R924" i="5"/>
  <c r="X960" i="5"/>
  <c r="R960" i="5"/>
  <c r="V984" i="5"/>
  <c r="AB1028" i="5"/>
  <c r="T1028" i="5"/>
  <c r="S1028" i="5"/>
  <c r="X1068" i="5"/>
  <c r="R1068" i="5"/>
  <c r="AB1108" i="5"/>
  <c r="T1108" i="5"/>
  <c r="S1108" i="5"/>
  <c r="V1112" i="5"/>
  <c r="X820" i="5"/>
  <c r="R820" i="5"/>
  <c r="X829" i="5"/>
  <c r="R829" i="5"/>
  <c r="X856" i="5"/>
  <c r="R856" i="5"/>
  <c r="AB858" i="5"/>
  <c r="AB862" i="5"/>
  <c r="AB870" i="5"/>
  <c r="X876" i="5"/>
  <c r="R876" i="5"/>
  <c r="V881" i="5"/>
  <c r="T884" i="5"/>
  <c r="S884" i="5"/>
  <c r="X886" i="5"/>
  <c r="R886" i="5"/>
  <c r="X895" i="5"/>
  <c r="R895" i="5"/>
  <c r="X904" i="5"/>
  <c r="R904" i="5"/>
  <c r="T912" i="5"/>
  <c r="S912" i="5"/>
  <c r="R921" i="5"/>
  <c r="X921" i="5"/>
  <c r="V927" i="5"/>
  <c r="AB927" i="5"/>
  <c r="V929" i="5"/>
  <c r="X948" i="5"/>
  <c r="R948" i="5"/>
  <c r="X964" i="5"/>
  <c r="R964" i="5"/>
  <c r="AB968" i="5"/>
  <c r="T968" i="5"/>
  <c r="S968" i="5"/>
  <c r="AB1060" i="5"/>
  <c r="T1060" i="5"/>
  <c r="S1060" i="5"/>
  <c r="V1064" i="5"/>
  <c r="AB809" i="5"/>
  <c r="T809" i="5"/>
  <c r="X809" i="5"/>
  <c r="AB815" i="5"/>
  <c r="X824" i="5"/>
  <c r="R824" i="5"/>
  <c r="X837" i="5"/>
  <c r="R837" i="5"/>
  <c r="X845" i="5"/>
  <c r="R845" i="5"/>
  <c r="X872" i="5"/>
  <c r="R872" i="5"/>
  <c r="X892" i="5"/>
  <c r="R892" i="5"/>
  <c r="V897" i="5"/>
  <c r="X907" i="5"/>
  <c r="R907" i="5"/>
  <c r="X919" i="5"/>
  <c r="R919" i="5"/>
  <c r="X935" i="5"/>
  <c r="R935" i="5"/>
  <c r="X962" i="5"/>
  <c r="R962" i="5"/>
  <c r="X1100" i="5"/>
  <c r="R1100" i="5"/>
  <c r="X864" i="5"/>
  <c r="X880" i="5"/>
  <c r="X896" i="5"/>
  <c r="X912" i="5"/>
  <c r="AB933" i="5"/>
  <c r="X950" i="5"/>
  <c r="R950" i="5"/>
  <c r="V959" i="5"/>
  <c r="X974" i="5"/>
  <c r="R974" i="5"/>
  <c r="AB996" i="5"/>
  <c r="T996" i="5"/>
  <c r="X1013" i="5"/>
  <c r="AB1124" i="5"/>
  <c r="T1124" i="5"/>
  <c r="S1124" i="5"/>
  <c r="V1128" i="5"/>
  <c r="AB1152" i="5"/>
  <c r="V1152" i="5"/>
  <c r="AB1354" i="5"/>
  <c r="T1354" i="5"/>
  <c r="S1354" i="5"/>
  <c r="T817" i="5"/>
  <c r="T821" i="5"/>
  <c r="T825" i="5"/>
  <c r="T829" i="5"/>
  <c r="T833" i="5"/>
  <c r="T837" i="5"/>
  <c r="T841" i="5"/>
  <c r="T845" i="5"/>
  <c r="T849" i="5"/>
  <c r="R937" i="5"/>
  <c r="X939" i="5"/>
  <c r="R939" i="5"/>
  <c r="X940" i="5"/>
  <c r="V949" i="5"/>
  <c r="V955" i="5"/>
  <c r="R985" i="5"/>
  <c r="X985" i="5"/>
  <c r="V988" i="5"/>
  <c r="R997" i="5"/>
  <c r="AB1003" i="5"/>
  <c r="V1003" i="5"/>
  <c r="AB1012" i="5"/>
  <c r="T1012" i="5"/>
  <c r="AB1019" i="5"/>
  <c r="V1019" i="5"/>
  <c r="R1025" i="5"/>
  <c r="X1025" i="5"/>
  <c r="R1121" i="5"/>
  <c r="X1121" i="5"/>
  <c r="AB1142" i="5"/>
  <c r="T1142" i="5"/>
  <c r="S1142" i="5"/>
  <c r="AB1143" i="5"/>
  <c r="V1143" i="5"/>
  <c r="V1346" i="5"/>
  <c r="AB1455" i="5"/>
  <c r="T1455" i="5"/>
  <c r="S1455" i="5"/>
  <c r="AB964" i="5"/>
  <c r="T964" i="5"/>
  <c r="V967" i="5"/>
  <c r="V971" i="5"/>
  <c r="AB975" i="5"/>
  <c r="V975" i="5"/>
  <c r="R1009" i="5"/>
  <c r="X1009" i="5"/>
  <c r="X1028" i="5"/>
  <c r="R1028" i="5"/>
  <c r="R1041" i="5"/>
  <c r="X1041" i="5"/>
  <c r="R1057" i="5"/>
  <c r="X1057" i="5"/>
  <c r="R1089" i="5"/>
  <c r="X1089" i="5"/>
  <c r="R1105" i="5"/>
  <c r="X1105" i="5"/>
  <c r="X1155" i="5"/>
  <c r="R1155" i="5"/>
  <c r="X1162" i="5"/>
  <c r="R1162" i="5"/>
  <c r="AB1182" i="5"/>
  <c r="S1182" i="5"/>
  <c r="T1182" i="5"/>
  <c r="V1194" i="5"/>
  <c r="R861" i="5"/>
  <c r="R877" i="5"/>
  <c r="R893" i="5"/>
  <c r="R909" i="5"/>
  <c r="R925" i="5"/>
  <c r="X938" i="5"/>
  <c r="R938" i="5"/>
  <c r="X942" i="5"/>
  <c r="R942" i="5"/>
  <c r="V951" i="5"/>
  <c r="X956" i="5"/>
  <c r="R956" i="5"/>
  <c r="V957" i="5"/>
  <c r="X958" i="5"/>
  <c r="R958" i="5"/>
  <c r="R977" i="5"/>
  <c r="X977" i="5"/>
  <c r="X996" i="5"/>
  <c r="AB1004" i="5"/>
  <c r="T1004" i="5"/>
  <c r="X1008" i="5"/>
  <c r="R1013" i="5"/>
  <c r="AB1020" i="5"/>
  <c r="T1020" i="5"/>
  <c r="X1024" i="5"/>
  <c r="V1166" i="5"/>
  <c r="AB1187" i="5"/>
  <c r="V1187" i="5"/>
  <c r="R1211" i="5"/>
  <c r="X1211" i="5"/>
  <c r="V1265" i="5"/>
  <c r="AB1265" i="5"/>
  <c r="AB856" i="5"/>
  <c r="AB861" i="5"/>
  <c r="AB872" i="5"/>
  <c r="AB877" i="5"/>
  <c r="AB888" i="5"/>
  <c r="AB893" i="5"/>
  <c r="V899" i="5"/>
  <c r="S900" i="5"/>
  <c r="AB904" i="5"/>
  <c r="AB909" i="5"/>
  <c r="V910" i="5"/>
  <c r="V915" i="5"/>
  <c r="S916" i="5"/>
  <c r="AB920" i="5"/>
  <c r="X925" i="5"/>
  <c r="AB925" i="5"/>
  <c r="V926" i="5"/>
  <c r="V931" i="5"/>
  <c r="V945" i="5"/>
  <c r="V946" i="5"/>
  <c r="AB960" i="5"/>
  <c r="T960" i="5"/>
  <c r="AB980" i="5"/>
  <c r="T980" i="5"/>
  <c r="AB995" i="5"/>
  <c r="V995" i="5"/>
  <c r="R1001" i="5"/>
  <c r="X1001" i="5"/>
  <c r="V1004" i="5"/>
  <c r="S1012" i="5"/>
  <c r="V1016" i="5"/>
  <c r="V1020" i="5"/>
  <c r="X1120" i="5"/>
  <c r="R1120" i="5"/>
  <c r="R1134" i="5"/>
  <c r="X1134" i="5"/>
  <c r="R1171" i="5"/>
  <c r="X1171" i="5"/>
  <c r="AB1179" i="5"/>
  <c r="V1179" i="5"/>
  <c r="X1219" i="5"/>
  <c r="R1219" i="5"/>
  <c r="X1226" i="5"/>
  <c r="R1226" i="5"/>
  <c r="X1239" i="5"/>
  <c r="R1239" i="5"/>
  <c r="V1261" i="5"/>
  <c r="AB1261" i="5"/>
  <c r="R1512" i="5"/>
  <c r="X1512" i="5"/>
  <c r="X884" i="5"/>
  <c r="X900" i="5"/>
  <c r="X916" i="5"/>
  <c r="X932" i="5"/>
  <c r="T944" i="5"/>
  <c r="S944" i="5"/>
  <c r="X952" i="5"/>
  <c r="R953" i="5"/>
  <c r="X954" i="5"/>
  <c r="R954" i="5"/>
  <c r="X997" i="5"/>
  <c r="X1000" i="5"/>
  <c r="R1000" i="5"/>
  <c r="X1012" i="5"/>
  <c r="AB1035" i="5"/>
  <c r="V1035" i="5"/>
  <c r="X1040" i="5"/>
  <c r="R1040" i="5"/>
  <c r="AB1051" i="5"/>
  <c r="V1051" i="5"/>
  <c r="X1056" i="5"/>
  <c r="R1056" i="5"/>
  <c r="AB1067" i="5"/>
  <c r="V1067" i="5"/>
  <c r="X1072" i="5"/>
  <c r="R1072" i="5"/>
  <c r="AB1083" i="5"/>
  <c r="V1083" i="5"/>
  <c r="X1088" i="5"/>
  <c r="R1088" i="5"/>
  <c r="AB1099" i="5"/>
  <c r="V1099" i="5"/>
  <c r="X1104" i="5"/>
  <c r="R1104" i="5"/>
  <c r="AB1115" i="5"/>
  <c r="V1115" i="5"/>
  <c r="AB1135" i="5"/>
  <c r="T1135" i="5"/>
  <c r="S1135" i="5"/>
  <c r="R1198" i="5"/>
  <c r="X1198" i="5"/>
  <c r="V1230" i="5"/>
  <c r="V1257" i="5"/>
  <c r="AB1257" i="5"/>
  <c r="S1417" i="5"/>
  <c r="T1417" i="5"/>
  <c r="AB1417" i="5"/>
  <c r="AB900" i="5"/>
  <c r="AB905" i="5"/>
  <c r="AB916" i="5"/>
  <c r="AB921" i="5"/>
  <c r="R933" i="5"/>
  <c r="X934" i="5"/>
  <c r="R934" i="5"/>
  <c r="V943" i="5"/>
  <c r="X947" i="5"/>
  <c r="R947" i="5"/>
  <c r="AB956" i="5"/>
  <c r="T956" i="5"/>
  <c r="S964" i="5"/>
  <c r="R965" i="5"/>
  <c r="X968" i="5"/>
  <c r="X972" i="5"/>
  <c r="R981" i="5"/>
  <c r="AB987" i="5"/>
  <c r="V987" i="5"/>
  <c r="AB1011" i="5"/>
  <c r="V1011" i="5"/>
  <c r="AB1174" i="5"/>
  <c r="T1174" i="5"/>
  <c r="S1174" i="5"/>
  <c r="AB1199" i="5"/>
  <c r="T1199" i="5"/>
  <c r="S1199" i="5"/>
  <c r="V1205" i="5"/>
  <c r="AB1205" i="5"/>
  <c r="V1237" i="5"/>
  <c r="AB1237" i="5"/>
  <c r="V1253" i="5"/>
  <c r="AB1253" i="5"/>
  <c r="AB984" i="5"/>
  <c r="T984" i="5"/>
  <c r="AB991" i="5"/>
  <c r="V991" i="5"/>
  <c r="AB1000" i="5"/>
  <c r="T1000" i="5"/>
  <c r="AB1007" i="5"/>
  <c r="V1007" i="5"/>
  <c r="AB1016" i="5"/>
  <c r="T1016" i="5"/>
  <c r="AB1023" i="5"/>
  <c r="V1023" i="5"/>
  <c r="AB1032" i="5"/>
  <c r="T1032" i="5"/>
  <c r="AB1039" i="5"/>
  <c r="V1039" i="5"/>
  <c r="AB1048" i="5"/>
  <c r="T1048" i="5"/>
  <c r="AB1055" i="5"/>
  <c r="V1055" i="5"/>
  <c r="AB1064" i="5"/>
  <c r="T1064" i="5"/>
  <c r="AB1071" i="5"/>
  <c r="V1071" i="5"/>
  <c r="AB1080" i="5"/>
  <c r="T1080" i="5"/>
  <c r="AB1087" i="5"/>
  <c r="V1087" i="5"/>
  <c r="AB1096" i="5"/>
  <c r="T1096" i="5"/>
  <c r="AB1103" i="5"/>
  <c r="V1103" i="5"/>
  <c r="AB1112" i="5"/>
  <c r="T1112" i="5"/>
  <c r="AB1119" i="5"/>
  <c r="V1119" i="5"/>
  <c r="AB1128" i="5"/>
  <c r="T1128" i="5"/>
  <c r="AB1131" i="5"/>
  <c r="T1131" i="5"/>
  <c r="T1145" i="5"/>
  <c r="AB1145" i="5"/>
  <c r="AB1151" i="5"/>
  <c r="T1151" i="5"/>
  <c r="R1156" i="5"/>
  <c r="V1161" i="5"/>
  <c r="V1169" i="5"/>
  <c r="X1175" i="5"/>
  <c r="X1183" i="5"/>
  <c r="R1220" i="5"/>
  <c r="V1225" i="5"/>
  <c r="AB1239" i="5"/>
  <c r="S1239" i="5"/>
  <c r="X1344" i="5"/>
  <c r="R1344" i="5"/>
  <c r="X1382" i="5"/>
  <c r="R1382" i="5"/>
  <c r="AB1467" i="5"/>
  <c r="T1467" i="5"/>
  <c r="S1467" i="5"/>
  <c r="V1269" i="5"/>
  <c r="AB1269" i="5"/>
  <c r="V1273" i="5"/>
  <c r="AB1273" i="5"/>
  <c r="V1277" i="5"/>
  <c r="AB1277" i="5"/>
  <c r="V1281" i="5"/>
  <c r="AB1281" i="5"/>
  <c r="V1285" i="5"/>
  <c r="AB1285" i="5"/>
  <c r="V1289" i="5"/>
  <c r="AB1289" i="5"/>
  <c r="V1293" i="5"/>
  <c r="AB1293" i="5"/>
  <c r="V1297" i="5"/>
  <c r="AB1297" i="5"/>
  <c r="V1301" i="5"/>
  <c r="AB1301" i="5"/>
  <c r="V1305" i="5"/>
  <c r="AB1305" i="5"/>
  <c r="V1309" i="5"/>
  <c r="AB1309" i="5"/>
  <c r="V1313" i="5"/>
  <c r="AB1313" i="5"/>
  <c r="V1317" i="5"/>
  <c r="AB1317" i="5"/>
  <c r="V1321" i="5"/>
  <c r="AB1321" i="5"/>
  <c r="V1325" i="5"/>
  <c r="AB1325" i="5"/>
  <c r="V1329" i="5"/>
  <c r="AB1329" i="5"/>
  <c r="V1333" i="5"/>
  <c r="AB1333" i="5"/>
  <c r="V1349" i="5"/>
  <c r="AB1349" i="5"/>
  <c r="X1360" i="5"/>
  <c r="R1360" i="5"/>
  <c r="X1372" i="5"/>
  <c r="R1372" i="5"/>
  <c r="V1383" i="5"/>
  <c r="X1388" i="5"/>
  <c r="R1388" i="5"/>
  <c r="AB1399" i="5"/>
  <c r="T1399" i="5"/>
  <c r="S1399" i="5"/>
  <c r="AB1415" i="5"/>
  <c r="T1415" i="5"/>
  <c r="S1415" i="5"/>
  <c r="V1488" i="5"/>
  <c r="X1501" i="5"/>
  <c r="R1501" i="5"/>
  <c r="V1587" i="5"/>
  <c r="R989" i="5"/>
  <c r="R1005" i="5"/>
  <c r="R1021" i="5"/>
  <c r="R1037" i="5"/>
  <c r="R1053" i="5"/>
  <c r="R1069" i="5"/>
  <c r="R1101" i="5"/>
  <c r="R1117" i="5"/>
  <c r="AB1136" i="5"/>
  <c r="V1136" i="5"/>
  <c r="R1148" i="5"/>
  <c r="R1154" i="5"/>
  <c r="X1154" i="5"/>
  <c r="T1157" i="5"/>
  <c r="AB1157" i="5"/>
  <c r="S1157" i="5"/>
  <c r="R1159" i="5"/>
  <c r="T1181" i="5"/>
  <c r="AB1181" i="5"/>
  <c r="R1184" i="5"/>
  <c r="AB1186" i="5"/>
  <c r="S1186" i="5"/>
  <c r="T1193" i="5"/>
  <c r="S1193" i="5"/>
  <c r="R1199" i="5"/>
  <c r="AB1207" i="5"/>
  <c r="S1207" i="5"/>
  <c r="X1216" i="5"/>
  <c r="R1218" i="5"/>
  <c r="X1218" i="5"/>
  <c r="T1221" i="5"/>
  <c r="AB1221" i="5"/>
  <c r="S1221" i="5"/>
  <c r="AB1243" i="5"/>
  <c r="AB1251" i="5"/>
  <c r="AB1412" i="5"/>
  <c r="S1412" i="5"/>
  <c r="V1483" i="5"/>
  <c r="R1536" i="5"/>
  <c r="X1536" i="5"/>
  <c r="R1544" i="5"/>
  <c r="X1544" i="5"/>
  <c r="V1599" i="5"/>
  <c r="AB932" i="5"/>
  <c r="AB937" i="5"/>
  <c r="AB948" i="5"/>
  <c r="V963" i="5"/>
  <c r="AB972" i="5"/>
  <c r="T972" i="5"/>
  <c r="AB976" i="5"/>
  <c r="T976" i="5"/>
  <c r="AB983" i="5"/>
  <c r="V983" i="5"/>
  <c r="S984" i="5"/>
  <c r="AB992" i="5"/>
  <c r="T992" i="5"/>
  <c r="AB999" i="5"/>
  <c r="V999" i="5"/>
  <c r="S1000" i="5"/>
  <c r="AB1008" i="5"/>
  <c r="T1008" i="5"/>
  <c r="AB1015" i="5"/>
  <c r="V1015" i="5"/>
  <c r="S1016" i="5"/>
  <c r="AB1024" i="5"/>
  <c r="T1024" i="5"/>
  <c r="AB1031" i="5"/>
  <c r="V1031" i="5"/>
  <c r="S1032" i="5"/>
  <c r="AB1040" i="5"/>
  <c r="T1040" i="5"/>
  <c r="AB1047" i="5"/>
  <c r="V1047" i="5"/>
  <c r="S1048" i="5"/>
  <c r="AB1056" i="5"/>
  <c r="T1056" i="5"/>
  <c r="AB1063" i="5"/>
  <c r="V1063" i="5"/>
  <c r="S1064" i="5"/>
  <c r="AB1072" i="5"/>
  <c r="T1072" i="5"/>
  <c r="AB1079" i="5"/>
  <c r="V1079" i="5"/>
  <c r="S1080" i="5"/>
  <c r="AB1088" i="5"/>
  <c r="T1088" i="5"/>
  <c r="AB1095" i="5"/>
  <c r="V1095" i="5"/>
  <c r="S1096" i="5"/>
  <c r="AB1104" i="5"/>
  <c r="T1104" i="5"/>
  <c r="AB1111" i="5"/>
  <c r="V1111" i="5"/>
  <c r="S1112" i="5"/>
  <c r="AB1120" i="5"/>
  <c r="T1120" i="5"/>
  <c r="AB1127" i="5"/>
  <c r="V1127" i="5"/>
  <c r="S1128" i="5"/>
  <c r="S1131" i="5"/>
  <c r="S1145" i="5"/>
  <c r="X1150" i="5"/>
  <c r="R1188" i="5"/>
  <c r="V1193" i="5"/>
  <c r="X1199" i="5"/>
  <c r="V1201" i="5"/>
  <c r="X1207" i="5"/>
  <c r="X1215" i="5"/>
  <c r="X1247" i="5"/>
  <c r="R1341" i="5"/>
  <c r="X1341" i="5"/>
  <c r="V1365" i="5"/>
  <c r="R1371" i="5"/>
  <c r="X1371" i="5"/>
  <c r="V1456" i="5"/>
  <c r="V1646" i="5"/>
  <c r="R1017" i="5"/>
  <c r="R1033" i="5"/>
  <c r="R1049" i="5"/>
  <c r="R1065" i="5"/>
  <c r="R1081" i="5"/>
  <c r="R1097" i="5"/>
  <c r="R1113" i="5"/>
  <c r="R1129" i="5"/>
  <c r="T1149" i="5"/>
  <c r="AB1149" i="5"/>
  <c r="AB1155" i="5"/>
  <c r="X1191" i="5"/>
  <c r="AB1219" i="5"/>
  <c r="R1231" i="5"/>
  <c r="V1233" i="5"/>
  <c r="V1254" i="5"/>
  <c r="R1255" i="5"/>
  <c r="X1255" i="5"/>
  <c r="V1258" i="5"/>
  <c r="R1259" i="5"/>
  <c r="X1259" i="5"/>
  <c r="V1262" i="5"/>
  <c r="R1263" i="5"/>
  <c r="X1263" i="5"/>
  <c r="V1266" i="5"/>
  <c r="R1267" i="5"/>
  <c r="X1267" i="5"/>
  <c r="V1270" i="5"/>
  <c r="V1274" i="5"/>
  <c r="R1275" i="5"/>
  <c r="X1275" i="5"/>
  <c r="V1278" i="5"/>
  <c r="R1279" i="5"/>
  <c r="X1279" i="5"/>
  <c r="V1282" i="5"/>
  <c r="R1283" i="5"/>
  <c r="X1283" i="5"/>
  <c r="V1286" i="5"/>
  <c r="R1287" i="5"/>
  <c r="X1287" i="5"/>
  <c r="V1290" i="5"/>
  <c r="V1294" i="5"/>
  <c r="R1295" i="5"/>
  <c r="X1295" i="5"/>
  <c r="V1298" i="5"/>
  <c r="R1299" i="5"/>
  <c r="X1299" i="5"/>
  <c r="V1302" i="5"/>
  <c r="V1306" i="5"/>
  <c r="V1310" i="5"/>
  <c r="R1311" i="5"/>
  <c r="X1311" i="5"/>
  <c r="V1314" i="5"/>
  <c r="R1315" i="5"/>
  <c r="X1315" i="5"/>
  <c r="V1318" i="5"/>
  <c r="V1322" i="5"/>
  <c r="R1323" i="5"/>
  <c r="X1323" i="5"/>
  <c r="V1326" i="5"/>
  <c r="R1327" i="5"/>
  <c r="X1327" i="5"/>
  <c r="V1330" i="5"/>
  <c r="R1331" i="5"/>
  <c r="X1331" i="5"/>
  <c r="V1334" i="5"/>
  <c r="AB1367" i="5"/>
  <c r="V1367" i="5"/>
  <c r="AB1383" i="5"/>
  <c r="AB1387" i="5"/>
  <c r="V1387" i="5"/>
  <c r="V1397" i="5"/>
  <c r="AB1397" i="5"/>
  <c r="V1406" i="5"/>
  <c r="AB1406" i="5"/>
  <c r="X1431" i="5"/>
  <c r="R1431" i="5"/>
  <c r="T1493" i="5"/>
  <c r="S1493" i="5"/>
  <c r="AB1493" i="5"/>
  <c r="AB1027" i="5"/>
  <c r="V1027" i="5"/>
  <c r="AB1036" i="5"/>
  <c r="T1036" i="5"/>
  <c r="AB1043" i="5"/>
  <c r="V1043" i="5"/>
  <c r="AB1052" i="5"/>
  <c r="T1052" i="5"/>
  <c r="AB1059" i="5"/>
  <c r="V1059" i="5"/>
  <c r="AB1068" i="5"/>
  <c r="T1068" i="5"/>
  <c r="AB1075" i="5"/>
  <c r="V1075" i="5"/>
  <c r="AB1084" i="5"/>
  <c r="T1084" i="5"/>
  <c r="AB1091" i="5"/>
  <c r="V1091" i="5"/>
  <c r="AB1100" i="5"/>
  <c r="T1100" i="5"/>
  <c r="AB1107" i="5"/>
  <c r="V1107" i="5"/>
  <c r="AB1116" i="5"/>
  <c r="T1116" i="5"/>
  <c r="X1117" i="5"/>
  <c r="AB1123" i="5"/>
  <c r="V1123" i="5"/>
  <c r="AB1138" i="5"/>
  <c r="T1138" i="5"/>
  <c r="AB1140" i="5"/>
  <c r="V1140" i="5"/>
  <c r="AB1147" i="5"/>
  <c r="T1147" i="5"/>
  <c r="X1148" i="5"/>
  <c r="V1173" i="5"/>
  <c r="T1186" i="5"/>
  <c r="R1208" i="5"/>
  <c r="AB1214" i="5"/>
  <c r="S1214" i="5"/>
  <c r="X1231" i="5"/>
  <c r="R1235" i="5"/>
  <c r="R1248" i="5"/>
  <c r="AB1250" i="5"/>
  <c r="S1250" i="5"/>
  <c r="X1251" i="5"/>
  <c r="X1350" i="5"/>
  <c r="R1350" i="5"/>
  <c r="V1476" i="5"/>
  <c r="V1555" i="5"/>
  <c r="R1619" i="5"/>
  <c r="X1619" i="5"/>
  <c r="X1044" i="5"/>
  <c r="R1045" i="5"/>
  <c r="X1060" i="5"/>
  <c r="R1061" i="5"/>
  <c r="X1076" i="5"/>
  <c r="R1077" i="5"/>
  <c r="X1092" i="5"/>
  <c r="R1093" i="5"/>
  <c r="X1097" i="5"/>
  <c r="X1108" i="5"/>
  <c r="R1109" i="5"/>
  <c r="X1124" i="5"/>
  <c r="R1125" i="5"/>
  <c r="T1133" i="5"/>
  <c r="AB1133" i="5"/>
  <c r="X1141" i="5"/>
  <c r="R1141" i="5"/>
  <c r="X1147" i="5"/>
  <c r="R1150" i="5"/>
  <c r="AB1154" i="5"/>
  <c r="S1154" i="5"/>
  <c r="T1161" i="5"/>
  <c r="S1161" i="5"/>
  <c r="R1167" i="5"/>
  <c r="AB1175" i="5"/>
  <c r="S1175" i="5"/>
  <c r="R1186" i="5"/>
  <c r="X1186" i="5"/>
  <c r="T1189" i="5"/>
  <c r="AB1189" i="5"/>
  <c r="S1189" i="5"/>
  <c r="R1191" i="5"/>
  <c r="T1213" i="5"/>
  <c r="AB1213" i="5"/>
  <c r="R1216" i="5"/>
  <c r="AB1218" i="5"/>
  <c r="S1218" i="5"/>
  <c r="T1225" i="5"/>
  <c r="S1225" i="5"/>
  <c r="AB1246" i="5"/>
  <c r="S1246" i="5"/>
  <c r="V1440" i="5"/>
  <c r="V1567" i="5"/>
  <c r="T1231" i="5"/>
  <c r="T1238" i="5"/>
  <c r="V1243" i="5"/>
  <c r="V1250" i="5"/>
  <c r="X1336" i="5"/>
  <c r="X1352" i="5"/>
  <c r="T1356" i="5"/>
  <c r="S1356" i="5"/>
  <c r="X1362" i="5"/>
  <c r="AB1366" i="5"/>
  <c r="T1366" i="5"/>
  <c r="AB1386" i="5"/>
  <c r="T1386" i="5"/>
  <c r="S1386" i="5"/>
  <c r="X1392" i="5"/>
  <c r="R1392" i="5"/>
  <c r="R1395" i="5"/>
  <c r="X1395" i="5"/>
  <c r="V1399" i="5"/>
  <c r="S1401" i="5"/>
  <c r="AB1401" i="5"/>
  <c r="T1401" i="5"/>
  <c r="X1423" i="5"/>
  <c r="R1423" i="5"/>
  <c r="X1477" i="5"/>
  <c r="R1477" i="5"/>
  <c r="V1495" i="5"/>
  <c r="X1517" i="5"/>
  <c r="AB1519" i="5"/>
  <c r="T1519" i="5"/>
  <c r="S1519" i="5"/>
  <c r="R1540" i="5"/>
  <c r="V1563" i="5"/>
  <c r="V1595" i="5"/>
  <c r="V1749" i="5"/>
  <c r="G1749" i="5" s="1"/>
  <c r="AB1749" i="5"/>
  <c r="AB1134" i="5"/>
  <c r="R1135" i="5"/>
  <c r="AB1141" i="5"/>
  <c r="R1142" i="5"/>
  <c r="V1145" i="5"/>
  <c r="AB1150" i="5"/>
  <c r="R1151" i="5"/>
  <c r="AB1159" i="5"/>
  <c r="AB1162" i="5"/>
  <c r="T1162" i="5"/>
  <c r="V1174" i="5"/>
  <c r="X1181" i="5"/>
  <c r="AB1191" i="5"/>
  <c r="AB1194" i="5"/>
  <c r="T1194" i="5"/>
  <c r="V1206" i="5"/>
  <c r="X1213" i="5"/>
  <c r="AB1223" i="5"/>
  <c r="AB1226" i="5"/>
  <c r="T1226" i="5"/>
  <c r="V1238" i="5"/>
  <c r="X1245" i="5"/>
  <c r="AB1245" i="5"/>
  <c r="AB1254" i="5"/>
  <c r="AB1258" i="5"/>
  <c r="AB1262" i="5"/>
  <c r="AB1266" i="5"/>
  <c r="AB1270" i="5"/>
  <c r="AB1274" i="5"/>
  <c r="AB1278" i="5"/>
  <c r="AB1282" i="5"/>
  <c r="AB1286" i="5"/>
  <c r="AB1290" i="5"/>
  <c r="AB1294" i="5"/>
  <c r="AB1298" i="5"/>
  <c r="AB1302" i="5"/>
  <c r="AB1306" i="5"/>
  <c r="AB1310" i="5"/>
  <c r="AB1314" i="5"/>
  <c r="AB1318" i="5"/>
  <c r="AB1322" i="5"/>
  <c r="AB1326" i="5"/>
  <c r="AB1330" i="5"/>
  <c r="AB1334" i="5"/>
  <c r="R1335" i="5"/>
  <c r="V1375" i="5"/>
  <c r="T1376" i="5"/>
  <c r="S1376" i="5"/>
  <c r="V1377" i="5"/>
  <c r="V1385" i="5"/>
  <c r="AB1385" i="5"/>
  <c r="X1386" i="5"/>
  <c r="R1386" i="5"/>
  <c r="X1409" i="5"/>
  <c r="R1457" i="5"/>
  <c r="X1457" i="5"/>
  <c r="V1459" i="5"/>
  <c r="X1468" i="5"/>
  <c r="R1468" i="5"/>
  <c r="AB1483" i="5"/>
  <c r="T1483" i="5"/>
  <c r="AB1488" i="5"/>
  <c r="V1500" i="5"/>
  <c r="R1502" i="5"/>
  <c r="X1502" i="5"/>
  <c r="V1516" i="5"/>
  <c r="R1530" i="5"/>
  <c r="X1530" i="5"/>
  <c r="R1534" i="5"/>
  <c r="X1534" i="5"/>
  <c r="V1559" i="5"/>
  <c r="V1591" i="5"/>
  <c r="V1626"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V1133" i="5"/>
  <c r="V1149" i="5"/>
  <c r="S1158" i="5"/>
  <c r="S1165" i="5"/>
  <c r="AB1170" i="5"/>
  <c r="T1170" i="5"/>
  <c r="V1182" i="5"/>
  <c r="S1183" i="5"/>
  <c r="S1190" i="5"/>
  <c r="S1197" i="5"/>
  <c r="AB1202" i="5"/>
  <c r="T1202" i="5"/>
  <c r="V1214" i="5"/>
  <c r="S1215" i="5"/>
  <c r="S1222" i="5"/>
  <c r="S1229" i="5"/>
  <c r="AB1234" i="5"/>
  <c r="T1234" i="5"/>
  <c r="V1246" i="5"/>
  <c r="S1247" i="5"/>
  <c r="T1336" i="5"/>
  <c r="AB1336" i="5"/>
  <c r="AB1338" i="5"/>
  <c r="R1343" i="5"/>
  <c r="V1353" i="5"/>
  <c r="AB1353" i="5"/>
  <c r="X1354" i="5"/>
  <c r="R1354" i="5"/>
  <c r="AB1362" i="5"/>
  <c r="T1362" i="5"/>
  <c r="R1363" i="5"/>
  <c r="X1363" i="5"/>
  <c r="S1366" i="5"/>
  <c r="X1368" i="5"/>
  <c r="T1372" i="5"/>
  <c r="S1372" i="5"/>
  <c r="X1378" i="5"/>
  <c r="AB1382" i="5"/>
  <c r="T1382" i="5"/>
  <c r="AB1435" i="5"/>
  <c r="T1435" i="5"/>
  <c r="S1435" i="5"/>
  <c r="V1444" i="5"/>
  <c r="X1445" i="5"/>
  <c r="R1445" i="5"/>
  <c r="R1458" i="5"/>
  <c r="X1458" i="5"/>
  <c r="V1527" i="5"/>
  <c r="R1528" i="5"/>
  <c r="X1528" i="5"/>
  <c r="T1548" i="5"/>
  <c r="S1548" i="5"/>
  <c r="AB1548" i="5"/>
  <c r="V1583" i="5"/>
  <c r="V1615" i="5"/>
  <c r="S1137" i="5"/>
  <c r="S1139" i="5"/>
  <c r="S1146" i="5"/>
  <c r="S1153" i="5"/>
  <c r="T1158" i="5"/>
  <c r="V1163" i="5"/>
  <c r="V1170" i="5"/>
  <c r="X1177" i="5"/>
  <c r="AB1177" i="5"/>
  <c r="T1190" i="5"/>
  <c r="V1195" i="5"/>
  <c r="V1202" i="5"/>
  <c r="X1209" i="5"/>
  <c r="AB1209" i="5"/>
  <c r="T1222" i="5"/>
  <c r="V1227" i="5"/>
  <c r="V1234" i="5"/>
  <c r="X1241" i="5"/>
  <c r="AB1241" i="5"/>
  <c r="X1356" i="5"/>
  <c r="X1366" i="5"/>
  <c r="R1366" i="5"/>
  <c r="V1391" i="5"/>
  <c r="T1392" i="5"/>
  <c r="S1392" i="5"/>
  <c r="AB1398" i="5"/>
  <c r="T1398" i="5"/>
  <c r="S1398" i="5"/>
  <c r="X1407" i="5"/>
  <c r="AB1413" i="5"/>
  <c r="X1415" i="5"/>
  <c r="R1415" i="5"/>
  <c r="X1417" i="5"/>
  <c r="R1417" i="5"/>
  <c r="AB1427" i="5"/>
  <c r="T1427" i="5"/>
  <c r="S1427" i="5"/>
  <c r="V1435" i="5"/>
  <c r="V1460" i="5"/>
  <c r="R1461" i="5"/>
  <c r="X1461" i="5"/>
  <c r="AB1472" i="5"/>
  <c r="T1472" i="5"/>
  <c r="S1472" i="5"/>
  <c r="X1473" i="5"/>
  <c r="R1473" i="5"/>
  <c r="R1482" i="5"/>
  <c r="X1541" i="5"/>
  <c r="R1541" i="5"/>
  <c r="V1579" i="5"/>
  <c r="V1611" i="5"/>
  <c r="AB1641" i="5"/>
  <c r="T1641" i="5"/>
  <c r="S1641" i="5"/>
  <c r="V1686" i="5"/>
  <c r="G1686" i="5" s="1"/>
  <c r="V1158" i="5"/>
  <c r="S1159" i="5"/>
  <c r="X1165" i="5"/>
  <c r="AB1165" i="5"/>
  <c r="S1173" i="5"/>
  <c r="AB1178" i="5"/>
  <c r="T1178" i="5"/>
  <c r="V1190" i="5"/>
  <c r="S1191" i="5"/>
  <c r="AB1197" i="5"/>
  <c r="S1205" i="5"/>
  <c r="AB1210" i="5"/>
  <c r="T1210" i="5"/>
  <c r="V1222" i="5"/>
  <c r="S1223" i="5"/>
  <c r="X1229" i="5"/>
  <c r="AB1229" i="5"/>
  <c r="S1237" i="5"/>
  <c r="AB1242" i="5"/>
  <c r="T1242" i="5"/>
  <c r="X1340" i="5"/>
  <c r="R1340" i="5"/>
  <c r="T1344" i="5"/>
  <c r="AB1344" i="5"/>
  <c r="AB1346" i="5"/>
  <c r="AB1350" i="5"/>
  <c r="T1350" i="5"/>
  <c r="AB1370" i="5"/>
  <c r="T1370" i="5"/>
  <c r="S1370" i="5"/>
  <c r="X1376" i="5"/>
  <c r="R1376" i="5"/>
  <c r="AB1377" i="5"/>
  <c r="V1381" i="5"/>
  <c r="V1398" i="5"/>
  <c r="X1411" i="5"/>
  <c r="R1411" i="5"/>
  <c r="AB1419" i="5"/>
  <c r="T1419" i="5"/>
  <c r="S1419" i="5"/>
  <c r="V1427" i="5"/>
  <c r="S1433" i="5"/>
  <c r="T1433" i="5"/>
  <c r="V1472" i="5"/>
  <c r="X1482" i="5"/>
  <c r="X1497" i="5"/>
  <c r="R1497" i="5"/>
  <c r="R1508" i="5"/>
  <c r="X1508" i="5"/>
  <c r="V1520" i="5"/>
  <c r="AB1531" i="5"/>
  <c r="T1531" i="5"/>
  <c r="S1531" i="5"/>
  <c r="X1540" i="5"/>
  <c r="V1575" i="5"/>
  <c r="V1607" i="5"/>
  <c r="S1141" i="5"/>
  <c r="AB1166" i="5"/>
  <c r="T1166" i="5"/>
  <c r="V1178" i="5"/>
  <c r="X1185" i="5"/>
  <c r="AB1185" i="5"/>
  <c r="AB1198" i="5"/>
  <c r="T1198" i="5"/>
  <c r="V1210" i="5"/>
  <c r="X1217" i="5"/>
  <c r="AB1217" i="5"/>
  <c r="AB1230" i="5"/>
  <c r="T1230" i="5"/>
  <c r="V1242"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R1355" i="5"/>
  <c r="AB1356" i="5"/>
  <c r="V1359" i="5"/>
  <c r="T1360" i="5"/>
  <c r="S1360" i="5"/>
  <c r="V1361" i="5"/>
  <c r="R1362" i="5"/>
  <c r="V1369" i="5"/>
  <c r="AB1369" i="5"/>
  <c r="X1370" i="5"/>
  <c r="R1370" i="5"/>
  <c r="AB1378" i="5"/>
  <c r="T1378" i="5"/>
  <c r="R1379" i="5"/>
  <c r="X1379" i="5"/>
  <c r="T1388" i="5"/>
  <c r="S1388" i="5"/>
  <c r="X1394" i="5"/>
  <c r="V1403" i="5"/>
  <c r="V1419" i="5"/>
  <c r="S1425" i="5"/>
  <c r="T1425" i="5"/>
  <c r="AB1440" i="5"/>
  <c r="T1440" i="5"/>
  <c r="S1440" i="5"/>
  <c r="X1441" i="5"/>
  <c r="R1441" i="5"/>
  <c r="AB1451" i="5"/>
  <c r="T1451" i="5"/>
  <c r="S1451" i="5"/>
  <c r="R1452" i="5"/>
  <c r="X1452" i="5"/>
  <c r="R1480" i="5"/>
  <c r="X1480" i="5"/>
  <c r="R1492" i="5"/>
  <c r="X1492" i="5"/>
  <c r="AB1499" i="5"/>
  <c r="T1499" i="5"/>
  <c r="S1499" i="5"/>
  <c r="AB1503" i="5"/>
  <c r="T1503" i="5"/>
  <c r="S1503" i="5"/>
  <c r="T1505" i="5"/>
  <c r="S1505" i="5"/>
  <c r="AB1505" i="5"/>
  <c r="R1514" i="5"/>
  <c r="X1529" i="5"/>
  <c r="R1529" i="5"/>
  <c r="V1531" i="5"/>
  <c r="V1543" i="5"/>
  <c r="V1571" i="5"/>
  <c r="V1603" i="5"/>
  <c r="AB1633" i="5"/>
  <c r="T1633" i="5"/>
  <c r="S1633" i="5"/>
  <c r="V1393" i="5"/>
  <c r="AB1394" i="5"/>
  <c r="T1394" i="5"/>
  <c r="AB1411" i="5"/>
  <c r="T1411" i="5"/>
  <c r="S1411" i="5"/>
  <c r="V1455" i="5"/>
  <c r="S1457" i="5"/>
  <c r="AB1457" i="5"/>
  <c r="R1462" i="5"/>
  <c r="AB1471" i="5"/>
  <c r="T1471" i="5"/>
  <c r="S1471" i="5"/>
  <c r="R1474" i="5"/>
  <c r="X1474" i="5"/>
  <c r="V1475" i="5"/>
  <c r="V1499" i="5"/>
  <c r="T1509" i="5"/>
  <c r="S1509" i="5"/>
  <c r="AB1509" i="5"/>
  <c r="T1521" i="5"/>
  <c r="S1521" i="5"/>
  <c r="X1548" i="5"/>
  <c r="R1548" i="5"/>
  <c r="J1755" i="5"/>
  <c r="I1755" i="5"/>
  <c r="H1755" i="5"/>
  <c r="E1755" i="5"/>
  <c r="X1755" i="5" s="1"/>
  <c r="R1755" i="5"/>
  <c r="F1755" i="5"/>
  <c r="V1339" i="5"/>
  <c r="V1342" i="5"/>
  <c r="V1347" i="5"/>
  <c r="T1352" i="5"/>
  <c r="S1352" i="5"/>
  <c r="V1358" i="5"/>
  <c r="T1368" i="5"/>
  <c r="S1368" i="5"/>
  <c r="V1374" i="5"/>
  <c r="T1384" i="5"/>
  <c r="S1384" i="5"/>
  <c r="V1390" i="5"/>
  <c r="V1414" i="5"/>
  <c r="AB1414" i="5"/>
  <c r="AB1423" i="5"/>
  <c r="T1423" i="5"/>
  <c r="S1423" i="5"/>
  <c r="AB1431" i="5"/>
  <c r="T1431" i="5"/>
  <c r="S1431" i="5"/>
  <c r="AB1439" i="5"/>
  <c r="T1439" i="5"/>
  <c r="S1439" i="5"/>
  <c r="R1442" i="5"/>
  <c r="X1442" i="5"/>
  <c r="V1443" i="5"/>
  <c r="AB1452" i="5"/>
  <c r="S1452" i="5"/>
  <c r="S1461" i="5"/>
  <c r="T1461" i="5"/>
  <c r="AB1461" i="5"/>
  <c r="X1462" i="5"/>
  <c r="V1471" i="5"/>
  <c r="S1473" i="5"/>
  <c r="AB1473" i="5"/>
  <c r="R1478" i="5"/>
  <c r="V1484" i="5"/>
  <c r="X1485" i="5"/>
  <c r="AB1487" i="5"/>
  <c r="T1487" i="5"/>
  <c r="S1487" i="5"/>
  <c r="R1496" i="5"/>
  <c r="R1498" i="5"/>
  <c r="V1504" i="5"/>
  <c r="X1513" i="5"/>
  <c r="R1513" i="5"/>
  <c r="R1518" i="5"/>
  <c r="X1518" i="5"/>
  <c r="X1542" i="5"/>
  <c r="R1542" i="5"/>
  <c r="S1340" i="5"/>
  <c r="X1348" i="5"/>
  <c r="V1357" i="5"/>
  <c r="AB1358" i="5"/>
  <c r="T1358" i="5"/>
  <c r="AB1363" i="5"/>
  <c r="X1364" i="5"/>
  <c r="V1373" i="5"/>
  <c r="AB1374" i="5"/>
  <c r="T1374" i="5"/>
  <c r="AB1379" i="5"/>
  <c r="V1389" i="5"/>
  <c r="AB1390" i="5"/>
  <c r="T1390" i="5"/>
  <c r="AB1395" i="5"/>
  <c r="X1396" i="5"/>
  <c r="X1401" i="5"/>
  <c r="AB1405" i="5"/>
  <c r="AB1407" i="5"/>
  <c r="T1407" i="5"/>
  <c r="S1407" i="5"/>
  <c r="AB1421" i="5"/>
  <c r="AB1429" i="5"/>
  <c r="AB1437" i="5"/>
  <c r="V1439" i="5"/>
  <c r="S1441" i="5"/>
  <c r="AB1441" i="5"/>
  <c r="R1446" i="5"/>
  <c r="AB1468" i="5"/>
  <c r="S1468" i="5"/>
  <c r="S1477" i="5"/>
  <c r="AB1477" i="5"/>
  <c r="T1477" i="5"/>
  <c r="T1489" i="5"/>
  <c r="S1489" i="5"/>
  <c r="X1511" i="5"/>
  <c r="R1511" i="5"/>
  <c r="AB1515" i="5"/>
  <c r="T1515" i="5"/>
  <c r="R1524" i="5"/>
  <c r="X1524" i="5"/>
  <c r="V1532" i="5"/>
  <c r="X1533" i="5"/>
  <c r="AB1535" i="5"/>
  <c r="T1535" i="5"/>
  <c r="T1552" i="5"/>
  <c r="S1552" i="5"/>
  <c r="AB1705" i="5"/>
  <c r="T1705" i="5"/>
  <c r="S1705" i="5"/>
  <c r="V1718" i="5"/>
  <c r="R1829" i="5"/>
  <c r="I1829" i="5"/>
  <c r="J1829" i="5"/>
  <c r="H1829" i="5"/>
  <c r="F1829" i="5"/>
  <c r="E1829" i="5"/>
  <c r="X1829" i="5" s="1"/>
  <c r="V1337" i="5"/>
  <c r="V1345" i="5"/>
  <c r="T1348" i="5"/>
  <c r="S1348" i="5"/>
  <c r="T1364" i="5"/>
  <c r="S1364" i="5"/>
  <c r="T1380" i="5"/>
  <c r="S1380" i="5"/>
  <c r="T1396" i="5"/>
  <c r="S1396" i="5"/>
  <c r="AB1403" i="5"/>
  <c r="T1403" i="5"/>
  <c r="S1403" i="5"/>
  <c r="S1445" i="5"/>
  <c r="AB1445" i="5"/>
  <c r="T1445" i="5"/>
  <c r="AB1456" i="5"/>
  <c r="T1456" i="5"/>
  <c r="S1456" i="5"/>
  <c r="X1481" i="5"/>
  <c r="R1481" i="5"/>
  <c r="R1486" i="5"/>
  <c r="X1486" i="5"/>
  <c r="V1515" i="5"/>
  <c r="AB1520"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R1422" i="5"/>
  <c r="R1430" i="5"/>
  <c r="R1438" i="5"/>
  <c r="AB1447" i="5"/>
  <c r="T1447" i="5"/>
  <c r="X1451" i="5"/>
  <c r="AB1479" i="5"/>
  <c r="T1479" i="5"/>
  <c r="T1481" i="5"/>
  <c r="S1481" i="5"/>
  <c r="AB1481" i="5"/>
  <c r="X1489" i="5"/>
  <c r="X1503" i="5"/>
  <c r="R1506" i="5"/>
  <c r="AB1507" i="5"/>
  <c r="T1507" i="5"/>
  <c r="T1513" i="5"/>
  <c r="S1513" i="5"/>
  <c r="AB1513" i="5"/>
  <c r="X1521" i="5"/>
  <c r="V1535" i="5"/>
  <c r="V1554" i="5"/>
  <c r="V1558" i="5"/>
  <c r="V1562" i="5"/>
  <c r="V1566" i="5"/>
  <c r="V1570" i="5"/>
  <c r="V1574" i="5"/>
  <c r="V1578" i="5"/>
  <c r="V1582" i="5"/>
  <c r="V1586" i="5"/>
  <c r="V1590" i="5"/>
  <c r="V1594" i="5"/>
  <c r="V1598" i="5"/>
  <c r="V1602" i="5"/>
  <c r="V1606" i="5"/>
  <c r="V1610" i="5"/>
  <c r="V1614" i="5"/>
  <c r="V1618" i="5"/>
  <c r="V1622" i="5"/>
  <c r="AB1625" i="5"/>
  <c r="T1625" i="5"/>
  <c r="S1625" i="5"/>
  <c r="G1671" i="5"/>
  <c r="AB1697" i="5"/>
  <c r="T1697" i="5"/>
  <c r="S1697" i="5"/>
  <c r="V2454" i="5"/>
  <c r="G2454" i="5" s="1"/>
  <c r="T2469" i="5"/>
  <c r="AB2469" i="5"/>
  <c r="S2469" i="5"/>
  <c r="V1404" i="5"/>
  <c r="V1412" i="5"/>
  <c r="V1420" i="5"/>
  <c r="X1422" i="5"/>
  <c r="AB1422" i="5"/>
  <c r="V1428" i="5"/>
  <c r="X1430" i="5"/>
  <c r="AB1430" i="5"/>
  <c r="V1436" i="5"/>
  <c r="X1438" i="5"/>
  <c r="AB1438" i="5"/>
  <c r="AB1443" i="5"/>
  <c r="T1443" i="5"/>
  <c r="AB1444" i="5"/>
  <c r="X1447" i="5"/>
  <c r="R1466" i="5"/>
  <c r="AB1475" i="5"/>
  <c r="T1475" i="5"/>
  <c r="AB1476" i="5"/>
  <c r="X1479" i="5"/>
  <c r="AB1484" i="5"/>
  <c r="T1485" i="5"/>
  <c r="S1485" i="5"/>
  <c r="AB1485" i="5"/>
  <c r="X1506" i="5"/>
  <c r="R1510" i="5"/>
  <c r="AB1511" i="5"/>
  <c r="T1511" i="5"/>
  <c r="AB1516" i="5"/>
  <c r="T1517" i="5"/>
  <c r="S1517" i="5"/>
  <c r="AB1517" i="5"/>
  <c r="X1537" i="5"/>
  <c r="R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R1410" i="5"/>
  <c r="R1418" i="5"/>
  <c r="R1426" i="5"/>
  <c r="R1434" i="5"/>
  <c r="R1451" i="5"/>
  <c r="R1454" i="5"/>
  <c r="AB1463" i="5"/>
  <c r="T1463" i="5"/>
  <c r="X1467" i="5"/>
  <c r="X1487" i="5"/>
  <c r="R1490" i="5"/>
  <c r="AB1491" i="5"/>
  <c r="T1491" i="5"/>
  <c r="T1497" i="5"/>
  <c r="S1497" i="5"/>
  <c r="AB1497" i="5"/>
  <c r="X1505" i="5"/>
  <c r="X1519"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AB1402" i="5"/>
  <c r="X1405" i="5"/>
  <c r="V1408" i="5"/>
  <c r="X1410" i="5"/>
  <c r="AB1410" i="5"/>
  <c r="X1413" i="5"/>
  <c r="V1416" i="5"/>
  <c r="X1418" i="5"/>
  <c r="AB1418" i="5"/>
  <c r="X1421" i="5"/>
  <c r="V1424" i="5"/>
  <c r="X1426" i="5"/>
  <c r="AB1426" i="5"/>
  <c r="X1429" i="5"/>
  <c r="V1432" i="5"/>
  <c r="X1434" i="5"/>
  <c r="AB1434" i="5"/>
  <c r="R1447" i="5"/>
  <c r="R1448" i="5"/>
  <c r="R1450" i="5"/>
  <c r="X1454" i="5"/>
  <c r="AB1459" i="5"/>
  <c r="T1459" i="5"/>
  <c r="AB1460" i="5"/>
  <c r="R1479" i="5"/>
  <c r="X1490" i="5"/>
  <c r="X1491" i="5"/>
  <c r="R1494" i="5"/>
  <c r="AB1495" i="5"/>
  <c r="T1495" i="5"/>
  <c r="AB1500" i="5"/>
  <c r="T1501" i="5"/>
  <c r="S1501" i="5"/>
  <c r="AB1501" i="5"/>
  <c r="S1507" i="5"/>
  <c r="X1522" i="5"/>
  <c r="X1523" i="5"/>
  <c r="R1526" i="5"/>
  <c r="AB1527" i="5"/>
  <c r="T1527" i="5"/>
  <c r="AB1532" i="5"/>
  <c r="T1533" i="5"/>
  <c r="S1533" i="5"/>
  <c r="AB1533" i="5"/>
  <c r="X1538" i="5"/>
  <c r="R1538" i="5"/>
  <c r="V1539" i="5"/>
  <c r="S1543" i="5"/>
  <c r="V1546" i="5"/>
  <c r="V1547" i="5"/>
  <c r="AB1618" i="5"/>
  <c r="AB1622" i="5"/>
  <c r="AB1637" i="5"/>
  <c r="T1637" i="5"/>
  <c r="S1637" i="5"/>
  <c r="V1650" i="5"/>
  <c r="AB1654" i="5"/>
  <c r="AB1669" i="5"/>
  <c r="T1669" i="5"/>
  <c r="S1669" i="5"/>
  <c r="E1675" i="5"/>
  <c r="X1675" i="5" s="1"/>
  <c r="R1675" i="5"/>
  <c r="J1675" i="5"/>
  <c r="I1675" i="5"/>
  <c r="H1675" i="5"/>
  <c r="V1682" i="5"/>
  <c r="G1682" i="5" s="1"/>
  <c r="AB1686" i="5"/>
  <c r="AB1701" i="5"/>
  <c r="T1701" i="5"/>
  <c r="S1701"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S1626" i="5"/>
  <c r="AB1630" i="5"/>
  <c r="F1635" i="5"/>
  <c r="AB1645" i="5"/>
  <c r="T1645" i="5"/>
  <c r="S1645" i="5"/>
  <c r="J1651" i="5"/>
  <c r="V1658" i="5"/>
  <c r="AB1662" i="5"/>
  <c r="AB1677" i="5"/>
  <c r="T1677" i="5"/>
  <c r="S1677" i="5"/>
  <c r="V1690" i="5"/>
  <c r="G1690" i="5" s="1"/>
  <c r="AB1694" i="5"/>
  <c r="AB1709" i="5"/>
  <c r="T1709" i="5"/>
  <c r="S1709" i="5"/>
  <c r="V1722" i="5"/>
  <c r="G1722" i="5" s="1"/>
  <c r="AB1726" i="5"/>
  <c r="V1735" i="5"/>
  <c r="V1759" i="5"/>
  <c r="G1759" i="5" s="1"/>
  <c r="T1545" i="5"/>
  <c r="AB1549" i="5"/>
  <c r="T1550" i="5"/>
  <c r="R1627" i="5"/>
  <c r="V1630" i="5"/>
  <c r="AB1649" i="5"/>
  <c r="T1649" i="5"/>
  <c r="S1649" i="5"/>
  <c r="E1655" i="5"/>
  <c r="X1655" i="5" s="1"/>
  <c r="R1655" i="5"/>
  <c r="J1655" i="5"/>
  <c r="I1655" i="5"/>
  <c r="H1655" i="5"/>
  <c r="V1662" i="5"/>
  <c r="G1662" i="5" s="1"/>
  <c r="AB1681" i="5"/>
  <c r="T1681" i="5"/>
  <c r="S1681"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V1634" i="5"/>
  <c r="G1634" i="5" s="1"/>
  <c r="AB1653" i="5"/>
  <c r="T1653" i="5"/>
  <c r="S1653" i="5"/>
  <c r="V1666" i="5"/>
  <c r="G1666" i="5" s="1"/>
  <c r="F1675" i="5"/>
  <c r="AB1685" i="5"/>
  <c r="T1685" i="5"/>
  <c r="S1685" i="5"/>
  <c r="E1691" i="5"/>
  <c r="X1691" i="5" s="1"/>
  <c r="R1691" i="5"/>
  <c r="J1691" i="5"/>
  <c r="I1691" i="5"/>
  <c r="H1691" i="5"/>
  <c r="V1698" i="5"/>
  <c r="G1698" i="5" s="1"/>
  <c r="AB1717" i="5"/>
  <c r="T1717" i="5"/>
  <c r="S1717" i="5"/>
  <c r="V1730" i="5"/>
  <c r="G1740" i="5"/>
  <c r="F1748" i="5"/>
  <c r="E1807" i="5"/>
  <c r="X1807" i="5" s="1"/>
  <c r="R1807" i="5"/>
  <c r="J1807" i="5"/>
  <c r="I1807" i="5"/>
  <c r="H1807" i="5"/>
  <c r="F1807" i="5"/>
  <c r="AB1857" i="5"/>
  <c r="V1857" i="5"/>
  <c r="AB1545" i="5"/>
  <c r="AB1551" i="5"/>
  <c r="V1551" i="5"/>
  <c r="S1618" i="5"/>
  <c r="S1622" i="5"/>
  <c r="E1631" i="5"/>
  <c r="X1631" i="5" s="1"/>
  <c r="R1631" i="5"/>
  <c r="J1631" i="5"/>
  <c r="I1631" i="5"/>
  <c r="H1631" i="5"/>
  <c r="V1638" i="5"/>
  <c r="AB1642" i="5"/>
  <c r="AB1657" i="5"/>
  <c r="T1657" i="5"/>
  <c r="S1657" i="5"/>
  <c r="E1663" i="5"/>
  <c r="X1663" i="5" s="1"/>
  <c r="V1670" i="5"/>
  <c r="G1670" i="5" s="1"/>
  <c r="AB1674" i="5"/>
  <c r="G1675" i="5"/>
  <c r="AB1689" i="5"/>
  <c r="T1689" i="5"/>
  <c r="S1689" i="5"/>
  <c r="V1702" i="5"/>
  <c r="G1702" i="5" s="1"/>
  <c r="AB1706" i="5"/>
  <c r="AB1721" i="5"/>
  <c r="T1721" i="5"/>
  <c r="S1721" i="5"/>
  <c r="E1727" i="5"/>
  <c r="X1727" i="5" s="1"/>
  <c r="R1727" i="5"/>
  <c r="J1727" i="5"/>
  <c r="I1727" i="5"/>
  <c r="H1727" i="5"/>
  <c r="E1740" i="5"/>
  <c r="X1740" i="5" s="1"/>
  <c r="T1743" i="5"/>
  <c r="S1743" i="5"/>
  <c r="AB1743" i="5"/>
  <c r="H1748" i="5"/>
  <c r="V1766" i="5"/>
  <c r="G1766" i="5" s="1"/>
  <c r="AB1909" i="5"/>
  <c r="T1909" i="5"/>
  <c r="S1909" i="5"/>
  <c r="AB1546" i="5"/>
  <c r="X1552" i="5"/>
  <c r="X1556" i="5"/>
  <c r="R1556" i="5"/>
  <c r="X1560" i="5"/>
  <c r="R1560" i="5"/>
  <c r="X1564" i="5"/>
  <c r="R1564" i="5"/>
  <c r="X1568" i="5"/>
  <c r="R1568" i="5"/>
  <c r="X1572" i="5"/>
  <c r="R1572" i="5"/>
  <c r="R1576" i="5"/>
  <c r="X1580" i="5"/>
  <c r="R1580" i="5"/>
  <c r="X1584" i="5"/>
  <c r="R1584" i="5"/>
  <c r="X1588" i="5"/>
  <c r="R1588" i="5"/>
  <c r="X1596" i="5"/>
  <c r="R1596" i="5"/>
  <c r="X1600" i="5"/>
  <c r="R1600" i="5"/>
  <c r="X1604" i="5"/>
  <c r="R1604" i="5"/>
  <c r="X1612" i="5"/>
  <c r="R1612" i="5"/>
  <c r="X1616" i="5"/>
  <c r="R1616" i="5"/>
  <c r="T1618" i="5"/>
  <c r="X1620" i="5"/>
  <c r="R1620" i="5"/>
  <c r="T1622" i="5"/>
  <c r="V1623" i="5"/>
  <c r="AB1626" i="5"/>
  <c r="AB1629" i="5"/>
  <c r="T1629" i="5"/>
  <c r="S1629" i="5"/>
  <c r="E1635" i="5"/>
  <c r="X1635" i="5" s="1"/>
  <c r="R1635" i="5"/>
  <c r="J1635" i="5"/>
  <c r="I1635" i="5"/>
  <c r="H1635" i="5"/>
  <c r="V1642" i="5"/>
  <c r="G1642" i="5" s="1"/>
  <c r="AB1646" i="5"/>
  <c r="AB1661" i="5"/>
  <c r="T1661" i="5"/>
  <c r="S1661" i="5"/>
  <c r="V1674" i="5"/>
  <c r="G1674" i="5" s="1"/>
  <c r="AB1678" i="5"/>
  <c r="AB1693" i="5"/>
  <c r="T1693" i="5"/>
  <c r="S1693"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36" i="5"/>
  <c r="J1648" i="5"/>
  <c r="J1660" i="5"/>
  <c r="J1676" i="5"/>
  <c r="J1680" i="5"/>
  <c r="J1684" i="5"/>
  <c r="J1688" i="5"/>
  <c r="J1700" i="5"/>
  <c r="J1704" i="5"/>
  <c r="J1708" i="5"/>
  <c r="J1712" i="5"/>
  <c r="J1716" i="5"/>
  <c r="J1720"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6" i="5"/>
  <c r="R1644" i="5"/>
  <c r="R1648" i="5"/>
  <c r="R1660" i="5"/>
  <c r="R1676" i="5"/>
  <c r="R1680" i="5"/>
  <c r="R1684" i="5"/>
  <c r="R1688" i="5"/>
  <c r="R1700" i="5"/>
  <c r="R1704" i="5"/>
  <c r="R1708" i="5"/>
  <c r="R1716" i="5"/>
  <c r="R1720"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V1553" i="5"/>
  <c r="S1556" i="5"/>
  <c r="V1557" i="5"/>
  <c r="S1560" i="5"/>
  <c r="V1561" i="5"/>
  <c r="S1564" i="5"/>
  <c r="V1565" i="5"/>
  <c r="S1568" i="5"/>
  <c r="V1569" i="5"/>
  <c r="S1572" i="5"/>
  <c r="V1573" i="5"/>
  <c r="S1576" i="5"/>
  <c r="V1577" i="5"/>
  <c r="S1580" i="5"/>
  <c r="V1581" i="5"/>
  <c r="S1584" i="5"/>
  <c r="V1585" i="5"/>
  <c r="S1588" i="5"/>
  <c r="V1589" i="5"/>
  <c r="S1592" i="5"/>
  <c r="V1593" i="5"/>
  <c r="S1596" i="5"/>
  <c r="V1597" i="5"/>
  <c r="S1600" i="5"/>
  <c r="V1601" i="5"/>
  <c r="S1604" i="5"/>
  <c r="V1605" i="5"/>
  <c r="S1608" i="5"/>
  <c r="V1609" i="5"/>
  <c r="S1612" i="5"/>
  <c r="V1613" i="5"/>
  <c r="S1616" i="5"/>
  <c r="V1617" i="5"/>
  <c r="S1620" i="5"/>
  <c r="V1621" i="5"/>
  <c r="S1624" i="5"/>
  <c r="V1625" i="5"/>
  <c r="S1628" i="5"/>
  <c r="V1629" i="5"/>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E1776" i="5"/>
  <c r="X1776" i="5" s="1"/>
  <c r="H1777" i="5"/>
  <c r="E1780" i="5"/>
  <c r="X1780" i="5" s="1"/>
  <c r="H1781" i="5"/>
  <c r="E1784" i="5"/>
  <c r="X1784" i="5" s="1"/>
  <c r="E1788" i="5"/>
  <c r="X1788" i="5" s="1"/>
  <c r="H1789" i="5"/>
  <c r="E1792" i="5"/>
  <c r="X1792" i="5" s="1"/>
  <c r="H1793" i="5"/>
  <c r="E1796" i="5"/>
  <c r="X1796" i="5" s="1"/>
  <c r="H1797" i="5"/>
  <c r="H1801" i="5"/>
  <c r="E1804" i="5"/>
  <c r="X1804" i="5" s="1"/>
  <c r="H1805" i="5"/>
  <c r="F1826" i="5"/>
  <c r="R1827" i="5"/>
  <c r="G1829" i="5"/>
  <c r="AB1829" i="5"/>
  <c r="AB1885" i="5"/>
  <c r="T1885" i="5"/>
  <c r="S1885" i="5"/>
  <c r="V2013"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J1899" i="5"/>
  <c r="T1907" i="5"/>
  <c r="S1907" i="5"/>
  <c r="T1911" i="5"/>
  <c r="S1911" i="5"/>
  <c r="T1915" i="5"/>
  <c r="S1915" i="5"/>
  <c r="T1919" i="5"/>
  <c r="S1919" i="5"/>
  <c r="T1923" i="5"/>
  <c r="S1923" i="5"/>
  <c r="AB1923" i="5"/>
  <c r="V1941" i="5"/>
  <c r="T1944" i="5"/>
  <c r="S1944"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V1945" i="5"/>
  <c r="T1948" i="5"/>
  <c r="S1948"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9" i="5"/>
  <c r="J2023" i="5"/>
  <c r="J2027" i="5"/>
  <c r="J2031" i="5"/>
  <c r="J2035" i="5"/>
  <c r="J2039" i="5"/>
  <c r="J2047" i="5"/>
  <c r="V2048" i="5"/>
  <c r="G2048" i="5" s="1"/>
  <c r="H2052" i="5"/>
  <c r="V2053" i="5"/>
  <c r="G2053" i="5" s="1"/>
  <c r="S2054" i="5"/>
  <c r="G2055" i="5"/>
  <c r="T2056" i="5"/>
  <c r="S2056" i="5"/>
  <c r="H2060" i="5"/>
  <c r="V2061" i="5"/>
  <c r="G2061" i="5" s="1"/>
  <c r="S2062" i="5"/>
  <c r="G2063" i="5"/>
  <c r="T2064" i="5"/>
  <c r="S2064" i="5"/>
  <c r="V2069" i="5"/>
  <c r="G2069" i="5" s="1"/>
  <c r="S2070" i="5"/>
  <c r="G2071" i="5"/>
  <c r="T2072" i="5"/>
  <c r="S2072"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9" i="5"/>
  <c r="R2023" i="5"/>
  <c r="R2027" i="5"/>
  <c r="R2031" i="5"/>
  <c r="R2035" i="5"/>
  <c r="R2039" i="5"/>
  <c r="R2047" i="5"/>
  <c r="V2051" i="5"/>
  <c r="I2052" i="5"/>
  <c r="T2054" i="5"/>
  <c r="V2059" i="5"/>
  <c r="I2060" i="5"/>
  <c r="T2062" i="5"/>
  <c r="V2067" i="5"/>
  <c r="T2070" i="5"/>
  <c r="V2075"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V2070"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G2012" i="5"/>
  <c r="G2016" i="5"/>
  <c r="E2019" i="5"/>
  <c r="X2019" i="5" s="1"/>
  <c r="G2020" i="5"/>
  <c r="E2023" i="5"/>
  <c r="X2023" i="5" s="1"/>
  <c r="G2024" i="5"/>
  <c r="E2027" i="5"/>
  <c r="X2027" i="5" s="1"/>
  <c r="G2028" i="5"/>
  <c r="E2031" i="5"/>
  <c r="X2031" i="5" s="1"/>
  <c r="G2032" i="5"/>
  <c r="E2035" i="5"/>
  <c r="X2035" i="5" s="1"/>
  <c r="G2036" i="5"/>
  <c r="E2039" i="5"/>
  <c r="X2039" i="5" s="1"/>
  <c r="G2040" i="5"/>
  <c r="G2044" i="5"/>
  <c r="E2047" i="5"/>
  <c r="X2047" i="5" s="1"/>
  <c r="R2052" i="5"/>
  <c r="G2056" i="5"/>
  <c r="R2060"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J2156" i="5"/>
  <c r="J2161" i="5"/>
  <c r="G2173" i="5"/>
  <c r="F2173" i="5"/>
  <c r="E2173" i="5"/>
  <c r="X2173" i="5" s="1"/>
  <c r="AB2177" i="5"/>
  <c r="T2177" i="5"/>
  <c r="S2177"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S2166"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V2135" i="5"/>
  <c r="S2138" i="5"/>
  <c r="I2141" i="5"/>
  <c r="H2144" i="5"/>
  <c r="H2145" i="5"/>
  <c r="G2149" i="5"/>
  <c r="F2149" i="5"/>
  <c r="E2149" i="5"/>
  <c r="X2149" i="5" s="1"/>
  <c r="T2153" i="5"/>
  <c r="S2153" i="5"/>
  <c r="V2154" i="5"/>
  <c r="G2154" i="5" s="1"/>
  <c r="AB2158" i="5"/>
  <c r="AB2163"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T2157" i="5"/>
  <c r="S2157" i="5"/>
  <c r="V2158" i="5"/>
  <c r="G2158" i="5" s="1"/>
  <c r="AB2162" i="5"/>
  <c r="AB2167" i="5"/>
  <c r="E2168" i="5"/>
  <c r="X2168" i="5" s="1"/>
  <c r="R2168" i="5"/>
  <c r="J2168" i="5"/>
  <c r="V2171" i="5"/>
  <c r="G2171" i="5" s="1"/>
  <c r="J2173" i="5"/>
  <c r="J2177" i="5"/>
  <c r="AB2182" i="5"/>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R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4" i="5"/>
  <c r="J2188" i="5"/>
  <c r="AB2198" i="5"/>
  <c r="T2198" i="5"/>
  <c r="E2198" i="5"/>
  <c r="X2198" i="5" s="1"/>
  <c r="AB2206" i="5"/>
  <c r="T2206" i="5"/>
  <c r="H2206" i="5"/>
  <c r="E2206" i="5"/>
  <c r="X2206" i="5" s="1"/>
  <c r="AB2214" i="5"/>
  <c r="T2214" i="5"/>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7" i="5"/>
  <c r="R2217" i="5"/>
  <c r="G2223" i="5"/>
  <c r="AB2223" i="5"/>
  <c r="E2224" i="5"/>
  <c r="X2224" i="5" s="1"/>
  <c r="I2224" i="5"/>
  <c r="AB2230" i="5"/>
  <c r="T2230"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J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I2232" i="5"/>
  <c r="G2235" i="5"/>
  <c r="I2236" i="5"/>
  <c r="G2239" i="5"/>
  <c r="G2243" i="5"/>
  <c r="G2247" i="5"/>
  <c r="G2251" i="5"/>
  <c r="G2255" i="5"/>
  <c r="G2259" i="5"/>
  <c r="G2263" i="5"/>
  <c r="J2272" i="5"/>
  <c r="V2275" i="5"/>
  <c r="T2277" i="5"/>
  <c r="AB2277" i="5"/>
  <c r="H2281" i="5"/>
  <c r="V2282" i="5"/>
  <c r="G2290" i="5"/>
  <c r="G2293" i="5"/>
  <c r="G2294" i="5"/>
  <c r="G2298" i="5"/>
  <c r="F2302" i="5"/>
  <c r="R2304" i="5"/>
  <c r="I2304" i="5"/>
  <c r="G2304" i="5"/>
  <c r="G2311" i="5"/>
  <c r="AB2314"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E2293" i="5"/>
  <c r="X2293" i="5" s="1"/>
  <c r="R2293" i="5"/>
  <c r="E2302" i="5"/>
  <c r="X2302" i="5" s="1"/>
  <c r="R2302" i="5"/>
  <c r="H2305" i="5"/>
  <c r="H2307"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T2334" i="5"/>
  <c r="R2337" i="5"/>
  <c r="T2338" i="5"/>
  <c r="R2341" i="5"/>
  <c r="T2342" i="5"/>
  <c r="R2345" i="5"/>
  <c r="T2346" i="5"/>
  <c r="R2349" i="5"/>
  <c r="G2355" i="5"/>
  <c r="AB2361" i="5"/>
  <c r="T2361" i="5"/>
  <c r="AB2369" i="5"/>
  <c r="T2369" i="5"/>
  <c r="AB2377" i="5"/>
  <c r="T2377" i="5"/>
  <c r="G2387" i="5"/>
  <c r="I2394" i="5"/>
  <c r="H2394" i="5"/>
  <c r="J2394" i="5"/>
  <c r="F2394" i="5"/>
  <c r="E2394" i="5"/>
  <c r="X2394" i="5" s="1"/>
  <c r="R2411" i="5"/>
  <c r="J2411" i="5"/>
  <c r="I2411" i="5"/>
  <c r="H2411" i="5"/>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60" i="5"/>
  <c r="V2462" i="5"/>
  <c r="G2462" i="5" s="1"/>
  <c r="J2468" i="5"/>
  <c r="V2470" i="5"/>
  <c r="G2481" i="5"/>
  <c r="G2487"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1" i="5"/>
  <c r="S490" i="5"/>
  <c r="T372" i="5"/>
  <c r="T336" i="5"/>
  <c r="T436" i="5"/>
  <c r="T348" i="5"/>
  <c r="T432" i="5"/>
  <c r="S510" i="5"/>
  <c r="T212" i="5"/>
  <c r="T383" i="5"/>
  <c r="T249"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T225" i="5"/>
  <c r="T326" i="5"/>
  <c r="S360" i="5"/>
  <c r="T312" i="5"/>
  <c r="T331" i="5"/>
  <c r="T470" i="5"/>
  <c r="S218" i="5"/>
  <c r="S294" i="5"/>
  <c r="T387" i="5"/>
  <c r="T458" i="5"/>
  <c r="T230" i="5"/>
  <c r="T270" i="5"/>
  <c r="T375" i="5"/>
  <c r="T252" i="5"/>
  <c r="T317" i="5"/>
  <c r="T362" i="5"/>
  <c r="T399" i="5"/>
  <c r="S416" i="5"/>
  <c r="T447" i="5"/>
  <c r="T555" i="5"/>
  <c r="S431" i="5"/>
  <c r="T454" i="5"/>
  <c r="S559" i="5"/>
  <c r="T490" i="5"/>
  <c r="T539" i="5"/>
  <c r="S509" i="5"/>
  <c r="T404" i="5"/>
  <c r="S340" i="5"/>
  <c r="T416" i="5"/>
  <c r="T269" i="5"/>
  <c r="T293" i="5"/>
  <c r="T213" i="5"/>
  <c r="T297"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228" i="5"/>
  <c r="S236" i="5"/>
  <c r="T340" i="5"/>
  <c r="S224" i="5"/>
  <c r="T220" i="5"/>
  <c r="T241" i="5"/>
  <c r="T330" i="5"/>
  <c r="T360"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T370" i="5"/>
  <c r="T196" i="5"/>
  <c r="T277" i="5"/>
  <c r="S407" i="5"/>
  <c r="T281"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322"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245" i="5"/>
  <c r="T306"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217" i="5"/>
  <c r="T237" i="5"/>
  <c r="T209" i="5"/>
  <c r="T273" i="5"/>
  <c r="T350" i="5"/>
  <c r="T221"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318" i="5"/>
  <c r="T467" i="5"/>
  <c r="T260" i="5"/>
  <c r="T498" i="5"/>
  <c r="T427" i="5"/>
  <c r="T379" i="5"/>
  <c r="T455" i="5"/>
  <c r="T356" i="5"/>
  <c r="T310" i="5"/>
  <c r="T257" i="5"/>
  <c r="T351" i="5"/>
  <c r="T415" i="5"/>
  <c r="T431" i="5"/>
  <c r="T483" i="5"/>
  <c r="T265" i="5"/>
  <c r="T343" i="5"/>
  <c r="T403" i="5"/>
  <c r="C9" i="6" l="1"/>
  <c r="C4" i="6"/>
  <c r="C8" i="6"/>
  <c r="C11" i="6"/>
  <c r="R2164" i="5"/>
  <c r="I1966" i="5"/>
  <c r="E2164" i="5"/>
  <c r="X2164" i="5" s="1"/>
  <c r="J2068" i="5"/>
  <c r="I2068" i="5"/>
  <c r="J1966" i="5"/>
  <c r="X289" i="5"/>
  <c r="E2043" i="5"/>
  <c r="X2043" i="5" s="1"/>
  <c r="R2043" i="5"/>
  <c r="R1966" i="5"/>
  <c r="E1966" i="5"/>
  <c r="X1966" i="5" s="1"/>
  <c r="H1958" i="5"/>
  <c r="R986" i="5"/>
  <c r="R2068" i="5"/>
  <c r="I1958" i="5"/>
  <c r="X1271" i="5"/>
  <c r="H2068" i="5"/>
  <c r="J1958" i="5"/>
  <c r="R1958" i="5"/>
  <c r="X1197" i="5"/>
  <c r="S605" i="5"/>
  <c r="S609" i="5"/>
  <c r="X519" i="5"/>
  <c r="X362" i="5"/>
  <c r="X321" i="5"/>
  <c r="X346" i="5"/>
  <c r="X185" i="5"/>
  <c r="X225" i="5"/>
  <c r="X455" i="5"/>
  <c r="S597" i="5"/>
  <c r="X549" i="5"/>
  <c r="X541" i="5"/>
  <c r="X375" i="5"/>
  <c r="X220" i="5"/>
  <c r="X164" i="5"/>
  <c r="X37"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69" i="5"/>
  <c r="X328" i="5"/>
  <c r="X97" i="5"/>
  <c r="X240" i="5"/>
  <c r="X300" i="5"/>
  <c r="X197" i="5"/>
  <c r="X133" i="5"/>
  <c r="X233" i="5"/>
  <c r="X173" i="5"/>
  <c r="X352" i="5"/>
  <c r="X34" i="5"/>
  <c r="S342" i="5"/>
  <c r="X157" i="5"/>
  <c r="X330" i="5"/>
  <c r="X245" i="5"/>
  <c r="X113" i="5"/>
  <c r="X332" i="5"/>
  <c r="X81" i="5"/>
  <c r="X450" i="5"/>
  <c r="X77" i="5"/>
  <c r="X334" i="5"/>
  <c r="X281" i="5"/>
  <c r="X205" i="5"/>
  <c r="X161" i="5"/>
  <c r="X324" i="5"/>
  <c r="X38" i="5"/>
  <c r="X137" i="5"/>
  <c r="X141" i="5"/>
  <c r="X125" i="5"/>
  <c r="X216" i="5"/>
  <c r="X277" i="5"/>
  <c r="X181" i="5"/>
  <c r="X217" i="5"/>
  <c r="X85" i="5"/>
  <c r="X201" i="5"/>
  <c r="X368" i="5"/>
  <c r="X46" i="5"/>
  <c r="X314" i="5"/>
  <c r="S314" i="5"/>
  <c r="X95" i="5"/>
  <c r="X48" i="5"/>
  <c r="X22" i="5"/>
  <c r="X326" i="5"/>
  <c r="X117" i="5"/>
  <c r="X310" i="5"/>
  <c r="X252" i="5"/>
  <c r="X54" i="5"/>
  <c r="X50" i="5"/>
  <c r="X316" i="5"/>
  <c r="X65" i="5"/>
  <c r="X372" i="5"/>
  <c r="X61" i="5"/>
  <c r="X356" i="5"/>
  <c r="S356" i="5"/>
  <c r="X89" i="5"/>
  <c r="X129" i="5"/>
  <c r="X382" i="5"/>
  <c r="S382" i="5"/>
  <c r="X312" i="5"/>
  <c r="X91" i="5"/>
  <c r="X75" i="5"/>
  <c r="X44" i="5"/>
  <c r="X249" i="5"/>
  <c r="X318" i="5"/>
  <c r="X241" i="5"/>
  <c r="X344" i="5"/>
  <c r="X284" i="5"/>
  <c r="X320" i="5"/>
  <c r="X248" i="5"/>
  <c r="X308" i="5"/>
  <c r="C12" i="6"/>
  <c r="C7" i="6"/>
  <c r="B32" i="6"/>
  <c r="E2317" i="5"/>
  <c r="X2317" i="5" s="1"/>
  <c r="J1918" i="5"/>
  <c r="X1288" i="5"/>
  <c r="R982" i="5"/>
  <c r="R871" i="5"/>
  <c r="F1734" i="5"/>
  <c r="I1858" i="5"/>
  <c r="X751" i="5"/>
  <c r="I1734" i="5"/>
  <c r="J2283" i="5"/>
  <c r="F2188" i="5"/>
  <c r="J1734" i="5"/>
  <c r="R1338" i="5"/>
  <c r="I1664" i="5"/>
  <c r="X1338" i="5"/>
  <c r="R966" i="5"/>
  <c r="R828" i="5"/>
  <c r="F2408" i="5"/>
  <c r="R1668" i="5"/>
  <c r="X966" i="5"/>
  <c r="X677" i="5"/>
  <c r="X649" i="5"/>
  <c r="H2172" i="5"/>
  <c r="J1683" i="5"/>
  <c r="X1384" i="5"/>
  <c r="R1038" i="5"/>
  <c r="J2172" i="5"/>
  <c r="R1319" i="5"/>
  <c r="E2172" i="5"/>
  <c r="X2172" i="5" s="1"/>
  <c r="H2115" i="5"/>
  <c r="R1753" i="5"/>
  <c r="F2300" i="5"/>
  <c r="R1592" i="5"/>
  <c r="X1319" i="5"/>
  <c r="R2300" i="5"/>
  <c r="X1592" i="5"/>
  <c r="R1050" i="5"/>
  <c r="R1014" i="5"/>
  <c r="R851" i="5"/>
  <c r="F1946" i="5"/>
  <c r="H1946" i="5"/>
  <c r="X1425" i="5"/>
  <c r="X871" i="5"/>
  <c r="I1946" i="5"/>
  <c r="R1664" i="5"/>
  <c r="X1157" i="5"/>
  <c r="E2362" i="5"/>
  <c r="X2362" i="5" s="1"/>
  <c r="J1946" i="5"/>
  <c r="R1946" i="5"/>
  <c r="J1664" i="5"/>
  <c r="R261" i="5"/>
  <c r="I2362" i="5"/>
  <c r="R573" i="5"/>
  <c r="I2479" i="5"/>
  <c r="E1946" i="5"/>
  <c r="X1946" i="5" s="1"/>
  <c r="R1324" i="5"/>
  <c r="R745" i="5"/>
  <c r="H2324" i="5"/>
  <c r="R1328" i="5"/>
  <c r="R1203" i="5"/>
  <c r="F1664" i="5"/>
  <c r="H1664" i="5"/>
  <c r="R2362" i="5"/>
  <c r="R2316" i="5"/>
  <c r="R2156" i="5"/>
  <c r="H1785" i="5"/>
  <c r="R798" i="5"/>
  <c r="R2396" i="5"/>
  <c r="J2362" i="5"/>
  <c r="E2156" i="5"/>
  <c r="X2156" i="5" s="1"/>
  <c r="H2396" i="5"/>
  <c r="E2396" i="5"/>
  <c r="X2396" i="5" s="1"/>
  <c r="X716" i="5"/>
  <c r="R774" i="5"/>
  <c r="X798" i="5"/>
  <c r="X774" i="5"/>
  <c r="R402" i="5"/>
  <c r="H2316" i="5"/>
  <c r="F2362" i="5"/>
  <c r="G2316" i="5"/>
  <c r="H2362" i="5"/>
  <c r="I2316" i="5"/>
  <c r="F1785" i="5"/>
  <c r="E2015" i="5"/>
  <c r="X2015" i="5" s="1"/>
  <c r="J2015" i="5"/>
  <c r="J1723" i="5"/>
  <c r="E1683" i="5"/>
  <c r="X1683" i="5" s="1"/>
  <c r="T601" i="5"/>
  <c r="J2076" i="5"/>
  <c r="I2076" i="5"/>
  <c r="J1672" i="5"/>
  <c r="E1715" i="5"/>
  <c r="X1715" i="5" s="1"/>
  <c r="R1402" i="5"/>
  <c r="R1307" i="5"/>
  <c r="E2256" i="5"/>
  <c r="X2256" i="5" s="1"/>
  <c r="I1769" i="5"/>
  <c r="R1632" i="5"/>
  <c r="R890" i="5"/>
  <c r="X1066" i="5"/>
  <c r="R2076" i="5"/>
  <c r="J1769" i="5"/>
  <c r="R1672" i="5"/>
  <c r="R2256" i="5"/>
  <c r="R1122" i="5"/>
  <c r="R1271" i="5"/>
  <c r="F1672" i="5"/>
  <c r="J2317" i="5"/>
  <c r="H1672" i="5"/>
  <c r="R2317" i="5"/>
  <c r="H2042" i="5"/>
  <c r="J1632" i="5"/>
  <c r="X1433" i="5"/>
  <c r="E1672" i="5"/>
  <c r="X1672" i="5" s="1"/>
  <c r="R114" i="5"/>
  <c r="R1723" i="5"/>
  <c r="F1679" i="5"/>
  <c r="H1671" i="5"/>
  <c r="X1324" i="5"/>
  <c r="F1680" i="5"/>
  <c r="H1699" i="5"/>
  <c r="E1723" i="5"/>
  <c r="X1723" i="5" s="1"/>
  <c r="G1679" i="5"/>
  <c r="G1680" i="5"/>
  <c r="F2292" i="5"/>
  <c r="I1699" i="5"/>
  <c r="H1679" i="5"/>
  <c r="X695" i="5"/>
  <c r="I1680" i="5"/>
  <c r="H1680" i="5"/>
  <c r="H2292" i="5"/>
  <c r="F1935" i="5"/>
  <c r="J1699" i="5"/>
  <c r="R1711" i="5"/>
  <c r="I1679" i="5"/>
  <c r="R1312" i="5"/>
  <c r="R761" i="5"/>
  <c r="I2292" i="5"/>
  <c r="R1696" i="5"/>
  <c r="J1692" i="5"/>
  <c r="R1608" i="5"/>
  <c r="E1711" i="5"/>
  <c r="X1711" i="5" s="1"/>
  <c r="J1679" i="5"/>
  <c r="X1312" i="5"/>
  <c r="R418" i="5"/>
  <c r="E2292" i="5"/>
  <c r="X2292" i="5" s="1"/>
  <c r="R2292" i="5"/>
  <c r="R1692" i="5"/>
  <c r="H1723" i="5"/>
  <c r="R1679" i="5"/>
  <c r="H2288" i="5"/>
  <c r="I1723" i="5"/>
  <c r="R1223" i="5"/>
  <c r="J2479" i="5"/>
  <c r="J2231" i="5"/>
  <c r="J1640" i="5"/>
  <c r="X1296" i="5"/>
  <c r="H2479" i="5"/>
  <c r="G2231" i="5"/>
  <c r="H1858" i="5"/>
  <c r="I1753" i="5"/>
  <c r="R1640" i="5"/>
  <c r="R1232" i="5"/>
  <c r="R2479" i="5"/>
  <c r="R2309" i="5"/>
  <c r="J1858" i="5"/>
  <c r="E1753" i="5"/>
  <c r="X1753" i="5" s="1"/>
  <c r="R1643" i="5"/>
  <c r="R1252" i="5"/>
  <c r="R446" i="5"/>
  <c r="E2309" i="5"/>
  <c r="X2309" i="5" s="1"/>
  <c r="F2091" i="5"/>
  <c r="R1858" i="5"/>
  <c r="X1252" i="5"/>
  <c r="E2479" i="5"/>
  <c r="X2479" i="5" s="1"/>
  <c r="F1858" i="5"/>
  <c r="E1858" i="5"/>
  <c r="X1858" i="5" s="1"/>
  <c r="E1667" i="5"/>
  <c r="X1667" i="5" s="1"/>
  <c r="X1507" i="5"/>
  <c r="X1221" i="5"/>
  <c r="R1085" i="5"/>
  <c r="R414" i="5"/>
  <c r="F2479" i="5"/>
  <c r="E2385" i="5"/>
  <c r="X2385" i="5" s="1"/>
  <c r="J2163" i="5"/>
  <c r="R1652" i="5"/>
  <c r="J1652" i="5"/>
  <c r="R835" i="5"/>
  <c r="R394" i="5"/>
  <c r="E1899" i="5"/>
  <c r="X1899" i="5" s="1"/>
  <c r="J1724" i="5"/>
  <c r="H1715" i="5"/>
  <c r="X1380" i="5"/>
  <c r="X1328" i="5"/>
  <c r="X970" i="5"/>
  <c r="E2212" i="5"/>
  <c r="X2212" i="5" s="1"/>
  <c r="E1632" i="5"/>
  <c r="X1632" i="5" s="1"/>
  <c r="R807" i="5"/>
  <c r="J2132" i="5"/>
  <c r="J2160" i="5"/>
  <c r="E1918" i="5"/>
  <c r="X1918" i="5" s="1"/>
  <c r="I1715" i="5"/>
  <c r="T313" i="5"/>
  <c r="R2132" i="5"/>
  <c r="R2160" i="5"/>
  <c r="F1918" i="5"/>
  <c r="J1715" i="5"/>
  <c r="X1402" i="5"/>
  <c r="R1066" i="5"/>
  <c r="X1307" i="5"/>
  <c r="E2132" i="5"/>
  <c r="X2132" i="5" s="1"/>
  <c r="H1899" i="5"/>
  <c r="I1918" i="5"/>
  <c r="R1715" i="5"/>
  <c r="H1683" i="5"/>
  <c r="R1284" i="5"/>
  <c r="H1918" i="5"/>
  <c r="I1683" i="5"/>
  <c r="X1284" i="5"/>
  <c r="R882" i="5"/>
  <c r="X782" i="5"/>
  <c r="F1899" i="5"/>
  <c r="R1918" i="5"/>
  <c r="R1724" i="5"/>
  <c r="R1683" i="5"/>
  <c r="X1525" i="5"/>
  <c r="J2180" i="5"/>
  <c r="H2163" i="5"/>
  <c r="R2183" i="5"/>
  <c r="J1667" i="5"/>
  <c r="R1659" i="5"/>
  <c r="E1687" i="5"/>
  <c r="X1687" i="5" s="1"/>
  <c r="H1651" i="5"/>
  <c r="I1643" i="5"/>
  <c r="R2180" i="5"/>
  <c r="I2163" i="5"/>
  <c r="E2011" i="5"/>
  <c r="X2011" i="5" s="1"/>
  <c r="E2091" i="5"/>
  <c r="X2091" i="5" s="1"/>
  <c r="R1667" i="5"/>
  <c r="G1707" i="5"/>
  <c r="F1707" i="5"/>
  <c r="E1659" i="5"/>
  <c r="X1659" i="5" s="1"/>
  <c r="I1651" i="5"/>
  <c r="J1643" i="5"/>
  <c r="X941" i="5"/>
  <c r="X766" i="5"/>
  <c r="J2453" i="5"/>
  <c r="F2214" i="5"/>
  <c r="E2214" i="5"/>
  <c r="X2214" i="5" s="1"/>
  <c r="E2183" i="5"/>
  <c r="X2183" i="5" s="1"/>
  <c r="R2163" i="5"/>
  <c r="I2042" i="5"/>
  <c r="G2091" i="5"/>
  <c r="R1656" i="5"/>
  <c r="R1651" i="5"/>
  <c r="H1707" i="5"/>
  <c r="E1643" i="5"/>
  <c r="X1643" i="5" s="1"/>
  <c r="X679" i="5"/>
  <c r="R390" i="5"/>
  <c r="F2011" i="5"/>
  <c r="R2453" i="5"/>
  <c r="H2214" i="5"/>
  <c r="J2042" i="5"/>
  <c r="H2091" i="5"/>
  <c r="H1687" i="5"/>
  <c r="E1651" i="5"/>
  <c r="X1651" i="5" s="1"/>
  <c r="I1707" i="5"/>
  <c r="R941" i="5"/>
  <c r="R719" i="5"/>
  <c r="F2252" i="5"/>
  <c r="E2252" i="5"/>
  <c r="X2252" i="5" s="1"/>
  <c r="J2196" i="5"/>
  <c r="H2183" i="5"/>
  <c r="R2011" i="5"/>
  <c r="R2042" i="5"/>
  <c r="I2091" i="5"/>
  <c r="H1659" i="5"/>
  <c r="F1643" i="5"/>
  <c r="I1687" i="5"/>
  <c r="F1667" i="5"/>
  <c r="J1707" i="5"/>
  <c r="R2196" i="5"/>
  <c r="I2183" i="5"/>
  <c r="E2042" i="5"/>
  <c r="X2042" i="5" s="1"/>
  <c r="J2091" i="5"/>
  <c r="J1656" i="5"/>
  <c r="H1667" i="5"/>
  <c r="G1643" i="5"/>
  <c r="I1659" i="5"/>
  <c r="J1687" i="5"/>
  <c r="R1707" i="5"/>
  <c r="J2183" i="5"/>
  <c r="I1667" i="5"/>
  <c r="J1659" i="5"/>
  <c r="R1687" i="5"/>
  <c r="E2196" i="5"/>
  <c r="X2196" i="5" s="1"/>
  <c r="E2408" i="5"/>
  <c r="X2408" i="5" s="1"/>
  <c r="I2115" i="5"/>
  <c r="R1773" i="5"/>
  <c r="R1139" i="5"/>
  <c r="X851" i="5"/>
  <c r="R753" i="5"/>
  <c r="X1139" i="5"/>
  <c r="J2115" i="5"/>
  <c r="I1854" i="5"/>
  <c r="E1841" i="5"/>
  <c r="X1841" i="5" s="1"/>
  <c r="H1773" i="5"/>
  <c r="H1810" i="5"/>
  <c r="E1773" i="5"/>
  <c r="X1773" i="5" s="1"/>
  <c r="R978" i="5"/>
  <c r="R2115" i="5"/>
  <c r="H1854" i="5"/>
  <c r="I1810" i="5"/>
  <c r="F1773" i="5"/>
  <c r="X729" i="5"/>
  <c r="X1085" i="5"/>
  <c r="R579" i="5"/>
  <c r="F1841" i="5"/>
  <c r="J1854" i="5"/>
  <c r="J1810" i="5"/>
  <c r="R1291" i="5"/>
  <c r="G2042" i="5"/>
  <c r="R868" i="5"/>
  <c r="I2416" i="5"/>
  <c r="H1841" i="5"/>
  <c r="R1854" i="5"/>
  <c r="E1810" i="5"/>
  <c r="X1810" i="5" s="1"/>
  <c r="X868" i="5"/>
  <c r="R729" i="5"/>
  <c r="X737" i="5"/>
  <c r="I1841" i="5"/>
  <c r="E1854" i="5"/>
  <c r="X1854" i="5" s="1"/>
  <c r="R1810" i="5"/>
  <c r="G1773" i="5"/>
  <c r="R1316" i="5"/>
  <c r="R410" i="5"/>
  <c r="R86" i="5"/>
  <c r="J1841" i="5"/>
  <c r="H1695" i="5"/>
  <c r="X1316" i="5"/>
  <c r="R438" i="5"/>
  <c r="G2341" i="5"/>
  <c r="B30" i="6"/>
  <c r="G30" i="6" s="1"/>
  <c r="B41" i="6"/>
  <c r="G41" i="6" s="1"/>
  <c r="B31" i="6"/>
  <c r="G31" i="6" s="1"/>
  <c r="G2060" i="5"/>
  <c r="J2416" i="5"/>
  <c r="G2408" i="5"/>
  <c r="J2159" i="5"/>
  <c r="F1875" i="5"/>
  <c r="E1800" i="5"/>
  <c r="X1800" i="5" s="1"/>
  <c r="R1769" i="5"/>
  <c r="R1699" i="5"/>
  <c r="X1608" i="5"/>
  <c r="X1576" i="5"/>
  <c r="I1695" i="5"/>
  <c r="I1671" i="5"/>
  <c r="R887" i="5"/>
  <c r="X828" i="5"/>
  <c r="R756" i="5"/>
  <c r="R430" i="5"/>
  <c r="E2324" i="5"/>
  <c r="X2324" i="5" s="1"/>
  <c r="H2011" i="5"/>
  <c r="F2196" i="5"/>
  <c r="G1715" i="5"/>
  <c r="R2416" i="5"/>
  <c r="H2408" i="5"/>
  <c r="E2316" i="5"/>
  <c r="X2316" i="5" s="1"/>
  <c r="H2010" i="5"/>
  <c r="J1875" i="5"/>
  <c r="E1769" i="5"/>
  <c r="X1769" i="5" s="1"/>
  <c r="J1668" i="5"/>
  <c r="E1699" i="5"/>
  <c r="X1699" i="5" s="1"/>
  <c r="J1695" i="5"/>
  <c r="F1699" i="5"/>
  <c r="F1711" i="5"/>
  <c r="J1671" i="5"/>
  <c r="R1002" i="5"/>
  <c r="X1351" i="5"/>
  <c r="X1291" i="5"/>
  <c r="J2396" i="5"/>
  <c r="G1659" i="5"/>
  <c r="I2011" i="5"/>
  <c r="I2196" i="5"/>
  <c r="E2416" i="5"/>
  <c r="X2416" i="5" s="1"/>
  <c r="I2408" i="5"/>
  <c r="F2324" i="5"/>
  <c r="I2010" i="5"/>
  <c r="J1935" i="5"/>
  <c r="G1800" i="5"/>
  <c r="F1769" i="5"/>
  <c r="R1695" i="5"/>
  <c r="H1663" i="5"/>
  <c r="G1711" i="5"/>
  <c r="R1671" i="5"/>
  <c r="R193" i="5"/>
  <c r="R214" i="5"/>
  <c r="J2408" i="5"/>
  <c r="H2300" i="5"/>
  <c r="H2099" i="5"/>
  <c r="J2010" i="5"/>
  <c r="R1935" i="5"/>
  <c r="H1800" i="5"/>
  <c r="H1866" i="5"/>
  <c r="I1663" i="5"/>
  <c r="H1711" i="5"/>
  <c r="E1671" i="5"/>
  <c r="X1671" i="5" s="1"/>
  <c r="R973" i="5"/>
  <c r="X756" i="5"/>
  <c r="R333" i="5"/>
  <c r="G2412" i="5"/>
  <c r="E2300" i="5"/>
  <c r="X2300" i="5" s="1"/>
  <c r="G1935" i="5"/>
  <c r="I1800" i="5"/>
  <c r="J1663" i="5"/>
  <c r="I1711" i="5"/>
  <c r="X1493" i="5"/>
  <c r="X1189" i="5"/>
  <c r="R874" i="5"/>
  <c r="R737" i="5"/>
  <c r="X748" i="5"/>
  <c r="R717" i="5"/>
  <c r="R206" i="5"/>
  <c r="X1509" i="5"/>
  <c r="X973" i="5"/>
  <c r="R434" i="5"/>
  <c r="F2060" i="5"/>
  <c r="H2196" i="5"/>
  <c r="F2404" i="5"/>
  <c r="F2385" i="5"/>
  <c r="R2288" i="5"/>
  <c r="E2153" i="5"/>
  <c r="X2153" i="5" s="1"/>
  <c r="R2159" i="5"/>
  <c r="I2099" i="5"/>
  <c r="R2034" i="5"/>
  <c r="E1875" i="5"/>
  <c r="X1875" i="5" s="1"/>
  <c r="I1866" i="5"/>
  <c r="X1303" i="5"/>
  <c r="R793" i="5"/>
  <c r="X633" i="5"/>
  <c r="F1939" i="5"/>
  <c r="F2288" i="5"/>
  <c r="G2404" i="5"/>
  <c r="F2153" i="5"/>
  <c r="J2099" i="5"/>
  <c r="J1939" i="5"/>
  <c r="E2034" i="5"/>
  <c r="X2034" i="5" s="1"/>
  <c r="J1866" i="5"/>
  <c r="I1760" i="5"/>
  <c r="X1470" i="5"/>
  <c r="R1114" i="5"/>
  <c r="X1144" i="5"/>
  <c r="R1073" i="5"/>
  <c r="G1939" i="5"/>
  <c r="G2380" i="5"/>
  <c r="X1526" i="5"/>
  <c r="R591" i="5"/>
  <c r="I2385" i="5"/>
  <c r="H2404" i="5"/>
  <c r="H2179" i="5"/>
  <c r="R2099" i="5"/>
  <c r="R1939" i="5"/>
  <c r="G1760" i="5"/>
  <c r="R1866" i="5"/>
  <c r="H1939" i="5"/>
  <c r="J2404" i="5"/>
  <c r="E2159" i="5"/>
  <c r="X2159" i="5" s="1"/>
  <c r="I2179" i="5"/>
  <c r="E1939" i="5"/>
  <c r="X1939" i="5" s="1"/>
  <c r="E1866" i="5"/>
  <c r="X1866" i="5" s="1"/>
  <c r="I1785" i="5"/>
  <c r="R1144" i="5"/>
  <c r="X813" i="5"/>
  <c r="R422" i="5"/>
  <c r="I2288" i="5"/>
  <c r="G2183" i="5"/>
  <c r="R2404" i="5"/>
  <c r="H2385" i="5"/>
  <c r="J2179" i="5"/>
  <c r="E2099" i="5"/>
  <c r="X2099" i="5" s="1"/>
  <c r="J1951" i="5"/>
  <c r="J1785" i="5"/>
  <c r="X1073" i="5"/>
  <c r="R302" i="5"/>
  <c r="R70" i="5"/>
  <c r="F2380" i="5"/>
  <c r="E2404" i="5"/>
  <c r="X2404" i="5" s="1"/>
  <c r="J2385" i="5"/>
  <c r="R2179" i="5"/>
  <c r="H2159" i="5"/>
  <c r="F2099" i="5"/>
  <c r="R1951" i="5"/>
  <c r="H2034" i="5"/>
  <c r="F1866" i="5"/>
  <c r="R1785" i="5"/>
  <c r="R1130" i="5"/>
  <c r="R1303" i="5"/>
  <c r="G1664" i="5"/>
  <c r="R2385" i="5"/>
  <c r="I2159" i="5"/>
  <c r="E1951" i="5"/>
  <c r="X1951" i="5" s="1"/>
  <c r="I2034" i="5"/>
  <c r="E1785" i="5"/>
  <c r="X1785" i="5" s="1"/>
  <c r="R1470" i="5"/>
  <c r="R970" i="5"/>
  <c r="R816" i="5"/>
  <c r="G2288" i="5"/>
  <c r="R1054" i="5"/>
  <c r="R711" i="5"/>
  <c r="R426" i="5"/>
  <c r="R607" i="5"/>
  <c r="E2464" i="5"/>
  <c r="X2464" i="5" s="1"/>
  <c r="J2464" i="5"/>
  <c r="G1695" i="5"/>
  <c r="F1695" i="5"/>
  <c r="I2204" i="5"/>
  <c r="R2204" i="5"/>
  <c r="J2204" i="5"/>
  <c r="H2204" i="5"/>
  <c r="F2204" i="5"/>
  <c r="E2204" i="5"/>
  <c r="X2204" i="5" s="1"/>
  <c r="X639" i="5"/>
  <c r="R639" i="5"/>
  <c r="X671" i="5"/>
  <c r="R671" i="5"/>
  <c r="R174" i="5"/>
  <c r="X807" i="5"/>
  <c r="X643" i="5"/>
  <c r="I2264" i="5"/>
  <c r="R2264" i="5"/>
  <c r="J2264" i="5"/>
  <c r="X890" i="5"/>
  <c r="R914" i="5"/>
  <c r="R709" i="5"/>
  <c r="I2214" i="5"/>
  <c r="J2214" i="5"/>
  <c r="G2264" i="5"/>
  <c r="R1197" i="5"/>
  <c r="X986" i="5"/>
  <c r="R1106" i="5"/>
  <c r="R866" i="5"/>
  <c r="X914" i="5"/>
  <c r="X678" i="5"/>
  <c r="G2159" i="5"/>
  <c r="G1769" i="5"/>
  <c r="G1672" i="5"/>
  <c r="R1525" i="5"/>
  <c r="R1157" i="5"/>
  <c r="R930" i="5"/>
  <c r="R1137" i="5"/>
  <c r="X866" i="5"/>
  <c r="F2264" i="5"/>
  <c r="E2264" i="5"/>
  <c r="X2264" i="5" s="1"/>
  <c r="I2198" i="5"/>
  <c r="R2198" i="5"/>
  <c r="J2198" i="5"/>
  <c r="X1050" i="5"/>
  <c r="R577" i="5"/>
  <c r="R305" i="5"/>
  <c r="R242" i="5"/>
  <c r="J1760" i="5"/>
  <c r="X1463" i="5"/>
  <c r="H2264" i="5"/>
  <c r="I2396" i="5"/>
  <c r="F2396" i="5"/>
  <c r="I2252" i="5"/>
  <c r="R2252" i="5"/>
  <c r="J2252" i="5"/>
  <c r="H2252" i="5"/>
  <c r="G2198" i="5"/>
  <c r="I2256" i="5"/>
  <c r="J2256" i="5"/>
  <c r="R190" i="5"/>
  <c r="R102" i="5"/>
  <c r="R313" i="5"/>
  <c r="R329" i="5"/>
  <c r="X1137" i="5"/>
  <c r="G1687" i="5"/>
  <c r="G1966" i="5"/>
  <c r="X711" i="5"/>
  <c r="G2214" i="5"/>
  <c r="E2188" i="5"/>
  <c r="X2188" i="5" s="1"/>
  <c r="I2188" i="5"/>
  <c r="H2188" i="5"/>
  <c r="I1850" i="5"/>
  <c r="F1850" i="5"/>
  <c r="G2256" i="5"/>
  <c r="I1632" i="5"/>
  <c r="F1632" i="5"/>
  <c r="R238" i="5"/>
  <c r="I2212" i="5"/>
  <c r="R2212" i="5"/>
  <c r="J2212" i="5"/>
  <c r="H2212" i="5"/>
  <c r="F2212" i="5"/>
  <c r="J2380" i="5"/>
  <c r="I2380" i="5"/>
  <c r="E2380" i="5"/>
  <c r="X2380" i="5" s="1"/>
  <c r="R43" i="5"/>
  <c r="R90"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R1507" i="5"/>
  <c r="E1644" i="5"/>
  <c r="X1644" i="5" s="1"/>
  <c r="I1644" i="5"/>
  <c r="H1644" i="5"/>
  <c r="F1644" i="5"/>
  <c r="X1070" i="5"/>
  <c r="X1034" i="5"/>
  <c r="X793" i="5"/>
  <c r="X1006" i="5"/>
  <c r="X631" i="5"/>
  <c r="R631" i="5"/>
  <c r="R813" i="5"/>
  <c r="R162"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G1631" i="5"/>
  <c r="F1631" i="5"/>
  <c r="G1723" i="5"/>
  <c r="G1810" i="5"/>
  <c r="R1425" i="5"/>
  <c r="R1192" i="5"/>
  <c r="X1192" i="5"/>
  <c r="X1122" i="5"/>
  <c r="X978" i="5"/>
  <c r="X773" i="5"/>
  <c r="X709" i="5"/>
  <c r="R575" i="5"/>
  <c r="R296"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X1002" i="5"/>
  <c r="R595" i="5"/>
  <c r="R364" i="5"/>
  <c r="R278" i="5"/>
  <c r="R716" i="5"/>
  <c r="R250" i="5"/>
  <c r="R292" i="5"/>
  <c r="R289" i="5"/>
  <c r="G2015" i="5"/>
  <c r="I2015" i="5"/>
  <c r="H2015" i="5"/>
  <c r="F2015" i="5"/>
  <c r="G1854" i="5"/>
  <c r="E1656" i="5"/>
  <c r="X1656" i="5" s="1"/>
  <c r="F1656" i="5"/>
  <c r="I1656" i="5"/>
  <c r="H1656" i="5"/>
  <c r="G1696" i="5"/>
  <c r="X1203" i="5"/>
  <c r="R1189" i="5"/>
  <c r="X1014" i="5"/>
  <c r="X749" i="5"/>
  <c r="X753" i="5"/>
  <c r="X647" i="5"/>
  <c r="R647" i="5"/>
  <c r="R601" i="5"/>
  <c r="R260" i="5"/>
  <c r="R276" i="5"/>
  <c r="R599" i="5"/>
  <c r="T599" i="5"/>
  <c r="R150" i="5"/>
  <c r="I2156" i="5"/>
  <c r="H2156" i="5"/>
  <c r="G2156" i="5"/>
  <c r="J2300" i="5"/>
  <c r="G2300" i="5"/>
  <c r="E2232" i="5"/>
  <c r="X2232" i="5" s="1"/>
  <c r="R2232" i="5"/>
  <c r="J2232" i="5"/>
  <c r="H2232" i="5"/>
  <c r="F2232" i="5"/>
  <c r="E1640" i="5"/>
  <c r="X1640" i="5" s="1"/>
  <c r="F1640" i="5"/>
  <c r="I1640" i="5"/>
  <c r="H1640" i="5"/>
  <c r="J1753" i="5"/>
  <c r="H1753" i="5"/>
  <c r="G1753" i="5"/>
  <c r="R1509" i="5"/>
  <c r="X1078" i="5"/>
  <c r="X1106" i="5"/>
  <c r="X661" i="5"/>
  <c r="R661" i="5"/>
  <c r="R633" i="5"/>
  <c r="X663" i="5"/>
  <c r="R663" i="5"/>
  <c r="R286" i="5"/>
  <c r="R210" i="5"/>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R1437" i="5"/>
  <c r="R1221" i="5"/>
  <c r="X1114" i="5"/>
  <c r="R1463" i="5"/>
  <c r="X1054" i="5"/>
  <c r="R683" i="5"/>
  <c r="X683" i="5"/>
  <c r="R748" i="5"/>
  <c r="R587" i="5"/>
  <c r="R649" i="5"/>
  <c r="R669" i="5"/>
  <c r="X669" i="5"/>
  <c r="R471" i="5"/>
  <c r="R304" i="5"/>
  <c r="G2329" i="5"/>
  <c r="H2356" i="5"/>
  <c r="F2356" i="5"/>
  <c r="E2356" i="5"/>
  <c r="X2356" i="5" s="1"/>
  <c r="R2356" i="5"/>
  <c r="J2356" i="5"/>
  <c r="I2356" i="5"/>
  <c r="F2163" i="5"/>
  <c r="E2163" i="5"/>
  <c r="X2163" i="5" s="1"/>
  <c r="E1724" i="5"/>
  <c r="X1724" i="5" s="1"/>
  <c r="I1724" i="5"/>
  <c r="H1724" i="5"/>
  <c r="F1724" i="5"/>
  <c r="R1429" i="5"/>
  <c r="E1692" i="5"/>
  <c r="X1692" i="5" s="1"/>
  <c r="I1692" i="5"/>
  <c r="H1692" i="5"/>
  <c r="F1692" i="5"/>
  <c r="X1094" i="5"/>
  <c r="X1109" i="5"/>
  <c r="X1038" i="5"/>
  <c r="X761" i="5"/>
  <c r="R678" i="5"/>
  <c r="X816" i="5"/>
  <c r="R523"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E1700" i="5"/>
  <c r="X1700" i="5" s="1"/>
  <c r="I1700" i="5"/>
  <c r="H1700" i="5"/>
  <c r="F1700" i="5"/>
  <c r="G1644" i="5"/>
  <c r="R1433" i="5"/>
  <c r="R1380" i="5"/>
  <c r="X1132" i="5"/>
  <c r="R1180" i="5"/>
  <c r="X1180" i="5"/>
  <c r="X1130" i="5"/>
  <c r="X717" i="5"/>
  <c r="X982" i="5"/>
  <c r="X765" i="5"/>
  <c r="R495"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X1549" i="5"/>
  <c r="R1549" i="5"/>
  <c r="R1746" i="5"/>
  <c r="J1746" i="5"/>
  <c r="I1746" i="5"/>
  <c r="H1746" i="5"/>
  <c r="F1746" i="5"/>
  <c r="E1746" i="5"/>
  <c r="X1746" i="5" s="1"/>
  <c r="R1670" i="5"/>
  <c r="J1670" i="5"/>
  <c r="I1670" i="5"/>
  <c r="H1670" i="5"/>
  <c r="F1670" i="5"/>
  <c r="E1670" i="5"/>
  <c r="X1670" i="5" s="1"/>
  <c r="R1551" i="5"/>
  <c r="X1551" i="5"/>
  <c r="R1666" i="5"/>
  <c r="J1666" i="5"/>
  <c r="I1666" i="5"/>
  <c r="H1666" i="5"/>
  <c r="F1666" i="5"/>
  <c r="E1666" i="5"/>
  <c r="X1666" i="5" s="1"/>
  <c r="I1824" i="5"/>
  <c r="R1824" i="5"/>
  <c r="J1824" i="5"/>
  <c r="H1824" i="5"/>
  <c r="F1824" i="5"/>
  <c r="E1824" i="5"/>
  <c r="X1824" i="5" s="1"/>
  <c r="R1654" i="5"/>
  <c r="J1654" i="5"/>
  <c r="I1654" i="5"/>
  <c r="H1654" i="5"/>
  <c r="F1654" i="5"/>
  <c r="E1654" i="5"/>
  <c r="X1654" i="5" s="1"/>
  <c r="R1412" i="5"/>
  <c r="X1412" i="5"/>
  <c r="R1614" i="5"/>
  <c r="X1614" i="5"/>
  <c r="R1582" i="5"/>
  <c r="X1582" i="5"/>
  <c r="R1345" i="5"/>
  <c r="X1345" i="5"/>
  <c r="X1475" i="5"/>
  <c r="R1475" i="5"/>
  <c r="R1393" i="5"/>
  <c r="X1393" i="5"/>
  <c r="R1603" i="5"/>
  <c r="X1603" i="5"/>
  <c r="R1686" i="5"/>
  <c r="J1686" i="5"/>
  <c r="I1686" i="5"/>
  <c r="H1686" i="5"/>
  <c r="F1686" i="5"/>
  <c r="E1686" i="5"/>
  <c r="X1686" i="5" s="1"/>
  <c r="R1391" i="5"/>
  <c r="X1391" i="5"/>
  <c r="R1583" i="5"/>
  <c r="X1583" i="5"/>
  <c r="R1444" i="5"/>
  <c r="X1444" i="5"/>
  <c r="R1591" i="5"/>
  <c r="X1591" i="5"/>
  <c r="R1516" i="5"/>
  <c r="X1516" i="5"/>
  <c r="R1243" i="5"/>
  <c r="X1243" i="5"/>
  <c r="R1476" i="5"/>
  <c r="X1476" i="5"/>
  <c r="R1334" i="5"/>
  <c r="X1334" i="5"/>
  <c r="R1302" i="5"/>
  <c r="X1302" i="5"/>
  <c r="R1270" i="5"/>
  <c r="X1270" i="5"/>
  <c r="R1365" i="5"/>
  <c r="X1365" i="5"/>
  <c r="X1015" i="5"/>
  <c r="R1015" i="5"/>
  <c r="R1136" i="5"/>
  <c r="X1136" i="5"/>
  <c r="X1161" i="5"/>
  <c r="R1161" i="5"/>
  <c r="X1119" i="5"/>
  <c r="R1119" i="5"/>
  <c r="X1055" i="5"/>
  <c r="R1055" i="5"/>
  <c r="X991" i="5"/>
  <c r="R991" i="5"/>
  <c r="X1237" i="5"/>
  <c r="R1237" i="5"/>
  <c r="X987" i="5"/>
  <c r="R987" i="5"/>
  <c r="X1115" i="5"/>
  <c r="R1115" i="5"/>
  <c r="X1051" i="5"/>
  <c r="R1051" i="5"/>
  <c r="X931" i="5"/>
  <c r="R931" i="5"/>
  <c r="R913" i="5"/>
  <c r="X913" i="5"/>
  <c r="R869" i="5"/>
  <c r="X869" i="5"/>
  <c r="X862" i="5"/>
  <c r="R862" i="5"/>
  <c r="X1048" i="5"/>
  <c r="R1048" i="5"/>
  <c r="X668" i="5"/>
  <c r="R668" i="5"/>
  <c r="X636" i="5"/>
  <c r="R636" i="5"/>
  <c r="R604" i="5"/>
  <c r="T604" i="5"/>
  <c r="R594" i="5"/>
  <c r="R582" i="5"/>
  <c r="R566" i="5"/>
  <c r="R528" i="5"/>
  <c r="R485" i="5"/>
  <c r="R466" i="5"/>
  <c r="R520" i="5"/>
  <c r="R468" i="5"/>
  <c r="R540" i="5"/>
  <c r="R508" i="5"/>
  <c r="R465" i="5"/>
  <c r="R377" i="5"/>
  <c r="R339" i="5"/>
  <c r="R393" i="5"/>
  <c r="R373" i="5"/>
  <c r="R354" i="5"/>
  <c r="R323" i="5"/>
  <c r="R299" i="5"/>
  <c r="R291" i="5"/>
  <c r="R283" i="5"/>
  <c r="R275" i="5"/>
  <c r="R267" i="5"/>
  <c r="R259" i="5"/>
  <c r="R251" i="5"/>
  <c r="T243" i="5"/>
  <c r="R243" i="5"/>
  <c r="R235" i="5"/>
  <c r="R227" i="5"/>
  <c r="R131" i="5"/>
  <c r="R401" i="5"/>
  <c r="R203" i="5"/>
  <c r="R115" i="5"/>
  <c r="R103"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X1625" i="5"/>
  <c r="R1625" i="5"/>
  <c r="X1609" i="5"/>
  <c r="R1609" i="5"/>
  <c r="X1593" i="5"/>
  <c r="R1593" i="5"/>
  <c r="X1577" i="5"/>
  <c r="R1577" i="5"/>
  <c r="X1561" i="5"/>
  <c r="R1561" i="5"/>
  <c r="R1845" i="5"/>
  <c r="J1845" i="5"/>
  <c r="I1845" i="5"/>
  <c r="H1845" i="5"/>
  <c r="F1845" i="5"/>
  <c r="E1845" i="5"/>
  <c r="X1845" i="5" s="1"/>
  <c r="E1741" i="5"/>
  <c r="X1741" i="5" s="1"/>
  <c r="I1741" i="5"/>
  <c r="J1741" i="5"/>
  <c r="H1741" i="5"/>
  <c r="F1741" i="5"/>
  <c r="R1741" i="5"/>
  <c r="R1623" i="5"/>
  <c r="X1623" i="5"/>
  <c r="R1698" i="5"/>
  <c r="J1698" i="5"/>
  <c r="I1698" i="5"/>
  <c r="H1698" i="5"/>
  <c r="F1698" i="5"/>
  <c r="E1698" i="5"/>
  <c r="X1698" i="5" s="1"/>
  <c r="R1662" i="5"/>
  <c r="J1662" i="5"/>
  <c r="I1662" i="5"/>
  <c r="H1662" i="5"/>
  <c r="F1662" i="5"/>
  <c r="E1662" i="5"/>
  <c r="X1662" i="5" s="1"/>
  <c r="R1690" i="5"/>
  <c r="J1690" i="5"/>
  <c r="I1690" i="5"/>
  <c r="H1690" i="5"/>
  <c r="F1690" i="5"/>
  <c r="E1690" i="5"/>
  <c r="X1690" i="5" s="1"/>
  <c r="R1547" i="5"/>
  <c r="X1547" i="5"/>
  <c r="R1610" i="5"/>
  <c r="X1610" i="5"/>
  <c r="R1578" i="5"/>
  <c r="X1578" i="5"/>
  <c r="R1337" i="5"/>
  <c r="X1337" i="5"/>
  <c r="R1571" i="5"/>
  <c r="X1571" i="5"/>
  <c r="R1359" i="5"/>
  <c r="X1359" i="5"/>
  <c r="R1398" i="5"/>
  <c r="X1398" i="5"/>
  <c r="X1527" i="5"/>
  <c r="R1527" i="5"/>
  <c r="X1133" i="5"/>
  <c r="R1133" i="5"/>
  <c r="X1626" i="5"/>
  <c r="R1626" i="5"/>
  <c r="R1559" i="5"/>
  <c r="X1559" i="5"/>
  <c r="R1206" i="5"/>
  <c r="X1206" i="5"/>
  <c r="X1107" i="5"/>
  <c r="R1107" i="5"/>
  <c r="X1043" i="5"/>
  <c r="R1043" i="5"/>
  <c r="R1397" i="5"/>
  <c r="X1397" i="5"/>
  <c r="R1367" i="5"/>
  <c r="X1367" i="5"/>
  <c r="R1322" i="5"/>
  <c r="X1322" i="5"/>
  <c r="R1290" i="5"/>
  <c r="X1290" i="5"/>
  <c r="R1258" i="5"/>
  <c r="X1258" i="5"/>
  <c r="R1349" i="5"/>
  <c r="X1349" i="5"/>
  <c r="X1329" i="5"/>
  <c r="R1329" i="5"/>
  <c r="X1321" i="5"/>
  <c r="R1321" i="5"/>
  <c r="X1313" i="5"/>
  <c r="R1313" i="5"/>
  <c r="X1305" i="5"/>
  <c r="R1305" i="5"/>
  <c r="X1297" i="5"/>
  <c r="R1297" i="5"/>
  <c r="X1289" i="5"/>
  <c r="R1289" i="5"/>
  <c r="X1281" i="5"/>
  <c r="R1281" i="5"/>
  <c r="X1273" i="5"/>
  <c r="R1273" i="5"/>
  <c r="X1011" i="5"/>
  <c r="R1011" i="5"/>
  <c r="R1230" i="5"/>
  <c r="X1230" i="5"/>
  <c r="X910" i="5"/>
  <c r="R910" i="5"/>
  <c r="X899" i="5"/>
  <c r="R899" i="5"/>
  <c r="X1003" i="5"/>
  <c r="R1003" i="5"/>
  <c r="X894" i="5"/>
  <c r="R894" i="5"/>
  <c r="X1032" i="5"/>
  <c r="R1032" i="5"/>
  <c r="X1080" i="5"/>
  <c r="R1080" i="5"/>
  <c r="X911" i="5"/>
  <c r="R911" i="5"/>
  <c r="R857" i="5"/>
  <c r="X857" i="5"/>
  <c r="X822" i="5"/>
  <c r="R822" i="5"/>
  <c r="X867" i="5"/>
  <c r="R867" i="5"/>
  <c r="X906" i="5"/>
  <c r="R906" i="5"/>
  <c r="X694" i="5"/>
  <c r="R694" i="5"/>
  <c r="X664" i="5"/>
  <c r="R664" i="5"/>
  <c r="X632" i="5"/>
  <c r="R632" i="5"/>
  <c r="R600" i="5"/>
  <c r="T600" i="5"/>
  <c r="R590" i="5"/>
  <c r="R576" i="5"/>
  <c r="R533" i="5"/>
  <c r="R536" i="5"/>
  <c r="R537" i="5"/>
  <c r="R521" i="5"/>
  <c r="R505" i="5"/>
  <c r="R489" i="5"/>
  <c r="R397" i="5"/>
  <c r="R361" i="5"/>
  <c r="R183" i="5"/>
  <c r="R327" i="5"/>
  <c r="R219" i="5"/>
  <c r="R175" i="5"/>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X1613" i="5"/>
  <c r="R1613" i="5"/>
  <c r="X1581" i="5"/>
  <c r="R1581" i="5"/>
  <c r="R1658" i="5"/>
  <c r="J1658" i="5"/>
  <c r="I1658" i="5"/>
  <c r="H1658" i="5"/>
  <c r="F1658" i="5"/>
  <c r="E1658" i="5"/>
  <c r="X1658" i="5" s="1"/>
  <c r="R1678" i="5"/>
  <c r="J1678" i="5"/>
  <c r="I1678" i="5"/>
  <c r="H1678" i="5"/>
  <c r="F1678" i="5"/>
  <c r="E1678" i="5"/>
  <c r="X1678" i="5" s="1"/>
  <c r="R1570" i="5"/>
  <c r="X1570" i="5"/>
  <c r="R1484" i="5"/>
  <c r="X1484" i="5"/>
  <c r="X1455" i="5"/>
  <c r="R1455" i="5"/>
  <c r="X1531" i="5"/>
  <c r="R1531" i="5"/>
  <c r="R1611" i="5"/>
  <c r="X1611" i="5"/>
  <c r="R1460" i="5"/>
  <c r="X1460" i="5"/>
  <c r="X1234" i="5"/>
  <c r="R1234" i="5"/>
  <c r="X1170" i="5"/>
  <c r="R1170" i="5"/>
  <c r="R1500" i="5"/>
  <c r="X1500" i="5"/>
  <c r="R1385" i="5"/>
  <c r="X1385" i="5"/>
  <c r="R1595" i="5"/>
  <c r="X1595" i="5"/>
  <c r="X1173" i="5"/>
  <c r="R1173" i="5"/>
  <c r="X1091" i="5"/>
  <c r="R1091" i="5"/>
  <c r="X1027" i="5"/>
  <c r="R1027" i="5"/>
  <c r="R1406" i="5"/>
  <c r="X1406" i="5"/>
  <c r="R1330" i="5"/>
  <c r="X1330" i="5"/>
  <c r="R1298" i="5"/>
  <c r="X1298" i="5"/>
  <c r="R1266" i="5"/>
  <c r="X1266" i="5"/>
  <c r="X1201" i="5"/>
  <c r="R1201" i="5"/>
  <c r="X1127" i="5"/>
  <c r="R1127" i="5"/>
  <c r="X1095" i="5"/>
  <c r="R1095" i="5"/>
  <c r="X1063" i="5"/>
  <c r="R1063" i="5"/>
  <c r="R1587" i="5"/>
  <c r="X1587" i="5"/>
  <c r="R1383" i="5"/>
  <c r="X1383" i="5"/>
  <c r="X926" i="5"/>
  <c r="R926" i="5"/>
  <c r="X1194" i="5"/>
  <c r="R1194" i="5"/>
  <c r="X971" i="5"/>
  <c r="R971" i="5"/>
  <c r="R929" i="5"/>
  <c r="X929" i="5"/>
  <c r="X984" i="5"/>
  <c r="R984" i="5"/>
  <c r="X836" i="5"/>
  <c r="R836" i="5"/>
  <c r="X656" i="5"/>
  <c r="R656" i="5"/>
  <c r="X674" i="5"/>
  <c r="R674" i="5"/>
  <c r="X658" i="5"/>
  <c r="R658" i="5"/>
  <c r="X642" i="5"/>
  <c r="R642" i="5"/>
  <c r="X626" i="5"/>
  <c r="R626" i="5"/>
  <c r="R610" i="5"/>
  <c r="T610" i="5"/>
  <c r="R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R1400" i="5"/>
  <c r="X1400" i="5"/>
  <c r="R1294" i="5"/>
  <c r="X1294" i="5"/>
  <c r="X963" i="5"/>
  <c r="R963" i="5"/>
  <c r="X959" i="5"/>
  <c r="R959" i="5"/>
  <c r="X883" i="5"/>
  <c r="R883" i="5"/>
  <c r="X676" i="5"/>
  <c r="R676" i="5"/>
  <c r="X644" i="5"/>
  <c r="R644" i="5"/>
  <c r="R517" i="5"/>
  <c r="R492" i="5"/>
  <c r="R441" i="5"/>
  <c r="R409" i="5"/>
  <c r="R215" i="5"/>
  <c r="R119" i="5"/>
  <c r="R139" i="5"/>
  <c r="R191" i="5"/>
  <c r="A25" i="6"/>
  <c r="B57" i="4"/>
  <c r="A40" i="6" s="1"/>
  <c r="B51" i="4"/>
  <c r="A35" i="6" s="1"/>
  <c r="B69" i="4"/>
  <c r="A50" i="6" s="1"/>
  <c r="B63" i="4"/>
  <c r="A45" i="6" s="1"/>
  <c r="F67" i="6"/>
  <c r="F31" i="6"/>
  <c r="F46" i="6"/>
  <c r="F41" i="6"/>
  <c r="F36" i="6"/>
  <c r="H36" i="6" s="1"/>
  <c r="D36" i="6" s="1"/>
  <c r="F51" i="6"/>
  <c r="H51" i="6" s="1"/>
  <c r="D51" i="6" s="1"/>
  <c r="J2478" i="5"/>
  <c r="I2478" i="5"/>
  <c r="E2478" i="5"/>
  <c r="X2478" i="5" s="1"/>
  <c r="R2478" i="5"/>
  <c r="H2478" i="5"/>
  <c r="G2478" i="5"/>
  <c r="F2478" i="5"/>
  <c r="F45" i="6"/>
  <c r="H45" i="6" s="1"/>
  <c r="D45" i="6" s="1"/>
  <c r="F66" i="6"/>
  <c r="F50" i="6"/>
  <c r="H50" i="6" s="1"/>
  <c r="D50" i="6" s="1"/>
  <c r="F30" i="6"/>
  <c r="H25" i="6"/>
  <c r="F35" i="6"/>
  <c r="F40" i="6"/>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R1738" i="5"/>
  <c r="J1738" i="5"/>
  <c r="I1738" i="5"/>
  <c r="H1738" i="5"/>
  <c r="F1738" i="5"/>
  <c r="E1738" i="5"/>
  <c r="X1738" i="5" s="1"/>
  <c r="I1743" i="5"/>
  <c r="E1743" i="5"/>
  <c r="X1743" i="5" s="1"/>
  <c r="R1743" i="5"/>
  <c r="J1743" i="5"/>
  <c r="H1743" i="5"/>
  <c r="F1743" i="5"/>
  <c r="R1650" i="5"/>
  <c r="J1650" i="5"/>
  <c r="I1650" i="5"/>
  <c r="H1650" i="5"/>
  <c r="F1650" i="5"/>
  <c r="E1650" i="5"/>
  <c r="X1650" i="5" s="1"/>
  <c r="X1408" i="5"/>
  <c r="R1408" i="5"/>
  <c r="R1420" i="5"/>
  <c r="X1420" i="5"/>
  <c r="R1404" i="5"/>
  <c r="X1404" i="5"/>
  <c r="R1598" i="5"/>
  <c r="X1598" i="5"/>
  <c r="R1566" i="5"/>
  <c r="X1566" i="5"/>
  <c r="R1718" i="5"/>
  <c r="J1718" i="5"/>
  <c r="I1718" i="5"/>
  <c r="H1718" i="5"/>
  <c r="F1718" i="5"/>
  <c r="E1718" i="5"/>
  <c r="X1718" i="5" s="1"/>
  <c r="R1373" i="5"/>
  <c r="X1373" i="5"/>
  <c r="X1374" i="5"/>
  <c r="R1374" i="5"/>
  <c r="X1543" i="5"/>
  <c r="R1543" i="5"/>
  <c r="R1242" i="5"/>
  <c r="X1242" i="5"/>
  <c r="R1210" i="5"/>
  <c r="X1210" i="5"/>
  <c r="R1178" i="5"/>
  <c r="X1178" i="5"/>
  <c r="R1607" i="5"/>
  <c r="X1607" i="5"/>
  <c r="R1520" i="5"/>
  <c r="X1520" i="5"/>
  <c r="R1579" i="5"/>
  <c r="X1579" i="5"/>
  <c r="X1435" i="5"/>
  <c r="R1435" i="5"/>
  <c r="X1227" i="5"/>
  <c r="R1227" i="5"/>
  <c r="X1195" i="5"/>
  <c r="R1195" i="5"/>
  <c r="X1163" i="5"/>
  <c r="R1163" i="5"/>
  <c r="X1214" i="5"/>
  <c r="R1214" i="5"/>
  <c r="R1377" i="5"/>
  <c r="X1377" i="5"/>
  <c r="X1145" i="5"/>
  <c r="R1145" i="5"/>
  <c r="R1563" i="5"/>
  <c r="X1563" i="5"/>
  <c r="X1495" i="5"/>
  <c r="R1495" i="5"/>
  <c r="X1123" i="5"/>
  <c r="R1123" i="5"/>
  <c r="R1318" i="5"/>
  <c r="X1318" i="5"/>
  <c r="R1286" i="5"/>
  <c r="X1286" i="5"/>
  <c r="R1254" i="5"/>
  <c r="X1254" i="5"/>
  <c r="R1646" i="5"/>
  <c r="J1646" i="5"/>
  <c r="I1646" i="5"/>
  <c r="H1646" i="5"/>
  <c r="F1646" i="5"/>
  <c r="E1646" i="5"/>
  <c r="X1646" i="5" s="1"/>
  <c r="X1193" i="5"/>
  <c r="R1193" i="5"/>
  <c r="X1225" i="5"/>
  <c r="R1225" i="5"/>
  <c r="X1087" i="5"/>
  <c r="R1087" i="5"/>
  <c r="X1023" i="5"/>
  <c r="R1023" i="5"/>
  <c r="X1205" i="5"/>
  <c r="R1205" i="5"/>
  <c r="X1083" i="5"/>
  <c r="R1083" i="5"/>
  <c r="X1265" i="5"/>
  <c r="R1265" i="5"/>
  <c r="X967" i="5"/>
  <c r="R967" i="5"/>
  <c r="X988" i="5"/>
  <c r="R988" i="5"/>
  <c r="X1064" i="5"/>
  <c r="R1064" i="5"/>
  <c r="R865" i="5"/>
  <c r="X865" i="5"/>
  <c r="X858" i="5"/>
  <c r="R858" i="5"/>
  <c r="X979" i="5"/>
  <c r="R979" i="5"/>
  <c r="X878" i="5"/>
  <c r="R878" i="5"/>
  <c r="X652" i="5"/>
  <c r="R652" i="5"/>
  <c r="X620" i="5"/>
  <c r="R620" i="5"/>
  <c r="R574" i="5"/>
  <c r="R544" i="5"/>
  <c r="R472" i="5"/>
  <c r="R516" i="5"/>
  <c r="R474" i="5"/>
  <c r="R524" i="5"/>
  <c r="R476" i="5"/>
  <c r="R584" i="5"/>
  <c r="R345" i="5"/>
  <c r="R365" i="5"/>
  <c r="R389" i="5"/>
  <c r="R385" i="5"/>
  <c r="R366" i="5"/>
  <c r="R341" i="5"/>
  <c r="R295" i="5"/>
  <c r="R287" i="5"/>
  <c r="R279" i="5"/>
  <c r="R271" i="5"/>
  <c r="R263" i="5"/>
  <c r="R255" i="5"/>
  <c r="R247" i="5"/>
  <c r="R239" i="5"/>
  <c r="R231" i="5"/>
  <c r="R223" i="5"/>
  <c r="R381" i="5"/>
  <c r="T381" i="5"/>
  <c r="R358" i="5"/>
  <c r="R195" i="5"/>
  <c r="R207" i="5"/>
  <c r="R143" i="5"/>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X1629" i="5"/>
  <c r="R1629" i="5"/>
  <c r="X1597" i="5"/>
  <c r="R1597" i="5"/>
  <c r="X1565" i="5"/>
  <c r="R1565" i="5"/>
  <c r="R1861" i="5"/>
  <c r="J1861" i="5"/>
  <c r="I1861" i="5"/>
  <c r="H1861" i="5"/>
  <c r="F1861" i="5"/>
  <c r="E1861" i="5"/>
  <c r="X1861" i="5" s="1"/>
  <c r="J1771" i="5"/>
  <c r="I1771" i="5"/>
  <c r="H1771" i="5"/>
  <c r="F1771" i="5"/>
  <c r="E1771" i="5"/>
  <c r="X1771" i="5" s="1"/>
  <c r="R1771" i="5"/>
  <c r="R1602" i="5"/>
  <c r="X1602" i="5"/>
  <c r="X1535" i="5"/>
  <c r="R1535" i="5"/>
  <c r="X1390" i="5"/>
  <c r="R1390" i="5"/>
  <c r="X1202" i="5"/>
  <c r="R1202" i="5"/>
  <c r="R1375" i="5"/>
  <c r="X1375" i="5"/>
  <c r="X1233" i="5"/>
  <c r="R1233" i="5"/>
  <c r="X1111" i="5"/>
  <c r="R1111" i="5"/>
  <c r="X1079" i="5"/>
  <c r="R1079" i="5"/>
  <c r="X1047" i="5"/>
  <c r="R1047" i="5"/>
  <c r="X1031" i="5"/>
  <c r="R1031" i="5"/>
  <c r="R1488" i="5"/>
  <c r="X1488" i="5"/>
  <c r="X915" i="5"/>
  <c r="R915" i="5"/>
  <c r="X955" i="5"/>
  <c r="R955" i="5"/>
  <c r="X870" i="5"/>
  <c r="R870" i="5"/>
  <c r="R873" i="5"/>
  <c r="X873" i="5"/>
  <c r="X852" i="5"/>
  <c r="R852" i="5"/>
  <c r="X817" i="5"/>
  <c r="R817" i="5"/>
  <c r="X624" i="5"/>
  <c r="R624" i="5"/>
  <c r="X686" i="5"/>
  <c r="R686" i="5"/>
  <c r="X666" i="5"/>
  <c r="R666" i="5"/>
  <c r="X650" i="5"/>
  <c r="R650" i="5"/>
  <c r="X634" i="5"/>
  <c r="R634" i="5"/>
  <c r="X618" i="5"/>
  <c r="R618" i="5"/>
  <c r="R602" i="5"/>
  <c r="T602" i="5"/>
  <c r="R564" i="5"/>
  <c r="R500" i="5"/>
  <c r="R556" i="5"/>
  <c r="R461" i="5"/>
  <c r="R459" i="5"/>
  <c r="R374" i="5"/>
  <c r="R123" i="5"/>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R1590" i="5"/>
  <c r="X1590" i="5"/>
  <c r="R1558" i="5"/>
  <c r="X1558" i="5"/>
  <c r="R1347" i="5"/>
  <c r="X1347" i="5"/>
  <c r="R1369" i="5"/>
  <c r="X1369" i="5"/>
  <c r="X1472" i="5"/>
  <c r="R1472" i="5"/>
  <c r="X1399" i="5"/>
  <c r="R1399" i="5"/>
  <c r="R1326" i="5"/>
  <c r="X1326" i="5"/>
  <c r="X1071" i="5"/>
  <c r="R1071" i="5"/>
  <c r="X1007" i="5"/>
  <c r="R1007" i="5"/>
  <c r="X1099" i="5"/>
  <c r="R1099" i="5"/>
  <c r="X1016" i="5"/>
  <c r="R1016" i="5"/>
  <c r="X1128" i="5"/>
  <c r="R1128" i="5"/>
  <c r="X1112" i="5"/>
  <c r="R1112" i="5"/>
  <c r="X840" i="5"/>
  <c r="R840" i="5"/>
  <c r="R578" i="5"/>
  <c r="R464" i="5"/>
  <c r="R560" i="5"/>
  <c r="R548" i="5"/>
  <c r="R488" i="5"/>
  <c r="R433" i="5"/>
  <c r="R425" i="5"/>
  <c r="R369" i="5"/>
  <c r="R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X1621" i="5"/>
  <c r="R1621" i="5"/>
  <c r="X1605" i="5"/>
  <c r="R1605" i="5"/>
  <c r="X1589" i="5"/>
  <c r="R1589" i="5"/>
  <c r="X1573" i="5"/>
  <c r="R1573" i="5"/>
  <c r="X1557" i="5"/>
  <c r="R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R1546" i="5"/>
  <c r="X1546" i="5"/>
  <c r="I1809" i="5"/>
  <c r="R1809" i="5"/>
  <c r="J1809" i="5"/>
  <c r="H1809" i="5"/>
  <c r="F1809" i="5"/>
  <c r="E1809" i="5"/>
  <c r="X1809" i="5" s="1"/>
  <c r="R1428" i="5"/>
  <c r="X1428" i="5"/>
  <c r="R1618" i="5"/>
  <c r="X1618" i="5"/>
  <c r="R1586" i="5"/>
  <c r="X1586" i="5"/>
  <c r="R1554" i="5"/>
  <c r="X1554" i="5"/>
  <c r="G1718" i="5"/>
  <c r="R1532" i="5"/>
  <c r="X1532" i="5"/>
  <c r="X1439" i="5"/>
  <c r="R1439" i="5"/>
  <c r="R1504" i="5"/>
  <c r="X1504" i="5"/>
  <c r="X1342" i="5"/>
  <c r="R1342" i="5"/>
  <c r="X1222" i="5"/>
  <c r="R1222" i="5"/>
  <c r="R1615" i="5"/>
  <c r="X1615" i="5"/>
  <c r="X1246" i="5"/>
  <c r="R1246" i="5"/>
  <c r="X1459" i="5"/>
  <c r="R1459" i="5"/>
  <c r="E1749" i="5"/>
  <c r="X1749" i="5" s="1"/>
  <c r="R1749" i="5"/>
  <c r="I1749" i="5"/>
  <c r="J1749" i="5"/>
  <c r="H1749" i="5"/>
  <c r="F1749" i="5"/>
  <c r="R1250" i="5"/>
  <c r="X1250" i="5"/>
  <c r="R1567" i="5"/>
  <c r="X1567" i="5"/>
  <c r="X1059" i="5"/>
  <c r="R1059" i="5"/>
  <c r="R1314" i="5"/>
  <c r="X1314" i="5"/>
  <c r="R1282" i="5"/>
  <c r="X1282" i="5"/>
  <c r="G1646" i="5"/>
  <c r="X1483" i="5"/>
  <c r="R1483" i="5"/>
  <c r="R1179" i="5"/>
  <c r="X1179" i="5"/>
  <c r="X995" i="5"/>
  <c r="R995" i="5"/>
  <c r="X951" i="5"/>
  <c r="R951" i="5"/>
  <c r="X975" i="5"/>
  <c r="R975" i="5"/>
  <c r="X1019" i="5"/>
  <c r="R1019" i="5"/>
  <c r="X927" i="5"/>
  <c r="R927" i="5"/>
  <c r="X891" i="5"/>
  <c r="R891" i="5"/>
  <c r="R846" i="5"/>
  <c r="X846" i="5"/>
  <c r="R838" i="5"/>
  <c r="X838" i="5"/>
  <c r="X844" i="5"/>
  <c r="R844" i="5"/>
  <c r="R969" i="5"/>
  <c r="X969" i="5"/>
  <c r="R810" i="5"/>
  <c r="X810" i="5"/>
  <c r="R917" i="5"/>
  <c r="X917" i="5"/>
  <c r="X1096" i="5"/>
  <c r="R1096" i="5"/>
  <c r="X832" i="5"/>
  <c r="R832" i="5"/>
  <c r="X672" i="5"/>
  <c r="R672" i="5"/>
  <c r="X640" i="5"/>
  <c r="R640" i="5"/>
  <c r="R608" i="5"/>
  <c r="X670" i="5"/>
  <c r="R670" i="5"/>
  <c r="X662" i="5"/>
  <c r="R662" i="5"/>
  <c r="X654" i="5"/>
  <c r="R654" i="5"/>
  <c r="X646" i="5"/>
  <c r="R646" i="5"/>
  <c r="X638" i="5"/>
  <c r="R638" i="5"/>
  <c r="X630" i="5"/>
  <c r="R630" i="5"/>
  <c r="X622" i="5"/>
  <c r="R622" i="5"/>
  <c r="X614" i="5"/>
  <c r="R614" i="5"/>
  <c r="R606" i="5"/>
  <c r="T606" i="5"/>
  <c r="R598" i="5"/>
  <c r="T598" i="5"/>
  <c r="R512" i="5"/>
  <c r="R553" i="5"/>
  <c r="R580" i="5"/>
  <c r="R504" i="5"/>
  <c r="R596" i="5"/>
  <c r="T596" i="5"/>
  <c r="R353" i="5"/>
  <c r="R315" i="5"/>
  <c r="R171" i="5"/>
  <c r="R159" i="5"/>
  <c r="R179" i="5"/>
  <c r="R199" i="5"/>
  <c r="R155" i="5"/>
  <c r="R307" i="5"/>
  <c r="R99" i="5"/>
  <c r="R311" i="5"/>
  <c r="R187" i="5"/>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R1622" i="5"/>
  <c r="X1622" i="5"/>
  <c r="X1515" i="5"/>
  <c r="R1515" i="5"/>
  <c r="R1389" i="5"/>
  <c r="X1389" i="5"/>
  <c r="X1403" i="5"/>
  <c r="R1403" i="5"/>
  <c r="R1353" i="5"/>
  <c r="X1353" i="5"/>
  <c r="X1182" i="5"/>
  <c r="R1182" i="5"/>
  <c r="R1262" i="5"/>
  <c r="X1262" i="5"/>
  <c r="X1253" i="5"/>
  <c r="R1253" i="5"/>
  <c r="X1035" i="5"/>
  <c r="R1035" i="5"/>
  <c r="R1166" i="5"/>
  <c r="X1166" i="5"/>
  <c r="X922" i="5"/>
  <c r="R922" i="5"/>
  <c r="R853" i="5"/>
  <c r="X853" i="5"/>
  <c r="X612" i="5"/>
  <c r="R612" i="5"/>
  <c r="R496" i="5"/>
  <c r="R457" i="5"/>
  <c r="R449" i="5"/>
  <c r="R417" i="5"/>
  <c r="R405" i="5"/>
  <c r="R147" i="5"/>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R1416" i="5"/>
  <c r="X1416" i="5"/>
  <c r="E1733" i="5"/>
  <c r="X1733" i="5" s="1"/>
  <c r="R1733" i="5"/>
  <c r="J1733" i="5"/>
  <c r="I1733" i="5"/>
  <c r="H1733" i="5"/>
  <c r="F1733" i="5"/>
  <c r="X1436" i="5"/>
  <c r="R1436" i="5"/>
  <c r="R1606" i="5"/>
  <c r="X1606" i="5"/>
  <c r="R1574" i="5"/>
  <c r="X1574" i="5"/>
  <c r="R1357" i="5"/>
  <c r="X1357" i="5"/>
  <c r="R1339" i="5"/>
  <c r="X1339" i="5"/>
  <c r="X1499" i="5"/>
  <c r="R1499" i="5"/>
  <c r="R1361" i="5"/>
  <c r="X1361" i="5"/>
  <c r="R1381" i="5"/>
  <c r="X1381" i="5"/>
  <c r="X1190" i="5"/>
  <c r="R1190" i="5"/>
  <c r="X1440" i="5"/>
  <c r="R1440" i="5"/>
  <c r="R1140" i="5"/>
  <c r="X1140" i="5"/>
  <c r="R1387" i="5"/>
  <c r="X1387" i="5"/>
  <c r="R1310" i="5"/>
  <c r="X1310" i="5"/>
  <c r="R1278" i="5"/>
  <c r="X1278" i="5"/>
  <c r="X983" i="5"/>
  <c r="R983" i="5"/>
  <c r="R1599" i="5"/>
  <c r="X1599" i="5"/>
  <c r="X1169" i="5"/>
  <c r="R1169" i="5"/>
  <c r="X1103" i="5"/>
  <c r="R1103" i="5"/>
  <c r="X1039" i="5"/>
  <c r="R1039" i="5"/>
  <c r="X1257" i="5"/>
  <c r="R1257" i="5"/>
  <c r="X1067" i="5"/>
  <c r="R1067" i="5"/>
  <c r="X1004" i="5"/>
  <c r="R1004" i="5"/>
  <c r="X946" i="5"/>
  <c r="R946" i="5"/>
  <c r="X1187" i="5"/>
  <c r="R1187" i="5"/>
  <c r="R1143" i="5"/>
  <c r="X1143" i="5"/>
  <c r="R897" i="5"/>
  <c r="X897" i="5"/>
  <c r="X902" i="5"/>
  <c r="R902" i="5"/>
  <c r="R885" i="5"/>
  <c r="X885" i="5"/>
  <c r="X660" i="5"/>
  <c r="R660" i="5"/>
  <c r="X628" i="5"/>
  <c r="R628" i="5"/>
  <c r="R586" i="5"/>
  <c r="R570" i="5"/>
  <c r="R588" i="5"/>
  <c r="R484" i="5"/>
  <c r="R552" i="5"/>
  <c r="R453" i="5"/>
  <c r="R445" i="5"/>
  <c r="R437" i="5"/>
  <c r="R429" i="5"/>
  <c r="R421" i="5"/>
  <c r="R413" i="5"/>
  <c r="R163" i="5"/>
  <c r="R338" i="5"/>
  <c r="R151" i="5"/>
  <c r="R211" i="5"/>
  <c r="R167" i="5"/>
  <c r="A16" i="6"/>
  <c r="B34" i="4"/>
  <c r="A21" i="6" s="1"/>
  <c r="F44" i="6"/>
  <c r="H44" i="6" s="1"/>
  <c r="D44" i="6" s="1"/>
  <c r="F34" i="6"/>
  <c r="F39" i="6"/>
  <c r="F54"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X1617" i="5"/>
  <c r="R1617" i="5"/>
  <c r="X1601" i="5"/>
  <c r="R1601" i="5"/>
  <c r="X1585" i="5"/>
  <c r="R1585" i="5"/>
  <c r="X1569" i="5"/>
  <c r="R1569" i="5"/>
  <c r="X1553" i="5"/>
  <c r="R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X1630" i="5"/>
  <c r="J1759" i="5"/>
  <c r="I1759" i="5"/>
  <c r="H1759" i="5"/>
  <c r="E1759" i="5"/>
  <c r="X1759" i="5" s="1"/>
  <c r="R1759" i="5"/>
  <c r="F1759" i="5"/>
  <c r="G1735" i="5"/>
  <c r="R1682" i="5"/>
  <c r="J1682" i="5"/>
  <c r="I1682" i="5"/>
  <c r="H1682" i="5"/>
  <c r="F1682" i="5"/>
  <c r="E1682" i="5"/>
  <c r="X1682" i="5" s="1"/>
  <c r="X1539" i="5"/>
  <c r="R1539" i="5"/>
  <c r="R1432" i="5"/>
  <c r="X1432" i="5"/>
  <c r="R1424" i="5"/>
  <c r="X1424" i="5"/>
  <c r="R1594" i="5"/>
  <c r="X1594" i="5"/>
  <c r="R1562" i="5"/>
  <c r="X1562" i="5"/>
  <c r="X1471" i="5"/>
  <c r="R1471" i="5"/>
  <c r="X1443" i="5"/>
  <c r="R1443" i="5"/>
  <c r="R1414" i="5"/>
  <c r="X1414" i="5"/>
  <c r="X1358" i="5"/>
  <c r="R1358" i="5"/>
  <c r="X1419" i="5"/>
  <c r="R1419" i="5"/>
  <c r="R1575" i="5"/>
  <c r="X1575" i="5"/>
  <c r="X1427" i="5"/>
  <c r="R1427" i="5"/>
  <c r="X1158" i="5"/>
  <c r="R1158" i="5"/>
  <c r="X1149" i="5"/>
  <c r="R1149" i="5"/>
  <c r="R1238" i="5"/>
  <c r="X1238" i="5"/>
  <c r="R1174" i="5"/>
  <c r="X1174" i="5"/>
  <c r="R1555" i="5"/>
  <c r="X1555" i="5"/>
  <c r="X1075" i="5"/>
  <c r="R1075" i="5"/>
  <c r="R1306" i="5"/>
  <c r="X1306" i="5"/>
  <c r="R1274" i="5"/>
  <c r="X1274" i="5"/>
  <c r="X1456" i="5"/>
  <c r="R1456" i="5"/>
  <c r="X999" i="5"/>
  <c r="R999" i="5"/>
  <c r="X1333" i="5"/>
  <c r="R1333" i="5"/>
  <c r="X1325" i="5"/>
  <c r="R1325" i="5"/>
  <c r="X1317" i="5"/>
  <c r="R1317" i="5"/>
  <c r="X1309" i="5"/>
  <c r="R1309" i="5"/>
  <c r="X1301" i="5"/>
  <c r="R1301" i="5"/>
  <c r="X1293" i="5"/>
  <c r="R1293" i="5"/>
  <c r="X1285" i="5"/>
  <c r="R1285" i="5"/>
  <c r="X1277" i="5"/>
  <c r="R1277" i="5"/>
  <c r="X1269" i="5"/>
  <c r="R1269" i="5"/>
  <c r="X943" i="5"/>
  <c r="R943" i="5"/>
  <c r="X1261" i="5"/>
  <c r="R1261" i="5"/>
  <c r="X1020" i="5"/>
  <c r="R1020" i="5"/>
  <c r="R945" i="5"/>
  <c r="X945" i="5"/>
  <c r="R957" i="5"/>
  <c r="X957" i="5"/>
  <c r="X1346" i="5"/>
  <c r="R1346" i="5"/>
  <c r="R949" i="5"/>
  <c r="X949" i="5"/>
  <c r="R1152" i="5"/>
  <c r="X1152" i="5"/>
  <c r="R881" i="5"/>
  <c r="X881" i="5"/>
  <c r="R901" i="5"/>
  <c r="X901" i="5"/>
  <c r="R889" i="5"/>
  <c r="X889" i="5"/>
  <c r="X976" i="5"/>
  <c r="R976" i="5"/>
  <c r="X848" i="5"/>
  <c r="R848" i="5"/>
  <c r="X648" i="5"/>
  <c r="R648" i="5"/>
  <c r="X616" i="5"/>
  <c r="R616" i="5"/>
  <c r="X702" i="5"/>
  <c r="R702" i="5"/>
  <c r="R592" i="5"/>
  <c r="R480" i="5"/>
  <c r="R532" i="5"/>
  <c r="T532" i="5"/>
  <c r="R568" i="5"/>
  <c r="R572" i="5"/>
  <c r="R473" i="5"/>
  <c r="R349" i="5"/>
  <c r="R107" i="5"/>
  <c r="R127" i="5"/>
  <c r="R135" i="5"/>
  <c r="R319" i="5"/>
  <c r="R111" i="5"/>
  <c r="S565" i="5"/>
  <c r="S411" i="5"/>
  <c r="S362" i="5"/>
  <c r="S225" i="5"/>
  <c r="S541" i="5"/>
  <c r="S359" i="5"/>
  <c r="S481" i="5"/>
  <c r="S545" i="5"/>
  <c r="S352" i="5"/>
  <c r="S562" i="5"/>
  <c r="S458" i="5"/>
  <c r="S277" i="5"/>
  <c r="S221" i="5"/>
  <c r="S326" i="5"/>
  <c r="S310" i="5"/>
  <c r="S372" i="5"/>
  <c r="S498" i="5"/>
  <c r="S454" i="5"/>
  <c r="S494" i="5"/>
  <c r="T573" i="5"/>
  <c r="T402" i="5"/>
  <c r="T579" i="5"/>
  <c r="T434" i="5"/>
  <c r="T430" i="5"/>
  <c r="T242" i="5"/>
  <c r="T528" i="5"/>
  <c r="T468" i="5"/>
  <c r="T536" i="5"/>
  <c r="T517" i="5"/>
  <c r="T409" i="5"/>
  <c r="T574" i="5"/>
  <c r="T474" i="5"/>
  <c r="T524" i="5"/>
  <c r="T405" i="5"/>
  <c r="T338" i="5"/>
  <c r="T349" i="5"/>
  <c r="T568" i="5"/>
  <c r="S507" i="5"/>
  <c r="S383" i="5"/>
  <c r="S522" i="5"/>
  <c r="S331" i="5"/>
  <c r="S534" i="5"/>
  <c r="S475" i="5"/>
  <c r="S335" i="5"/>
  <c r="S213" i="5"/>
  <c r="S328" i="5"/>
  <c r="S370" i="5"/>
  <c r="S350" i="5"/>
  <c r="S230" i="5"/>
  <c r="S285" i="5"/>
  <c r="S269" i="5"/>
  <c r="S237" i="5"/>
  <c r="S244" i="5"/>
  <c r="T462" i="5"/>
  <c r="T561" i="5"/>
  <c r="T591" i="5"/>
  <c r="T305" i="5"/>
  <c r="T422" i="5"/>
  <c r="T278" i="5"/>
  <c r="T286" i="5"/>
  <c r="T587" i="5"/>
  <c r="T566" i="5"/>
  <c r="T485" i="5"/>
  <c r="T323" i="5"/>
  <c r="T275" i="5"/>
  <c r="T397" i="5"/>
  <c r="T501" i="5"/>
  <c r="T295" i="5"/>
  <c r="T263" i="5"/>
  <c r="T231" i="5"/>
  <c r="T500" i="5"/>
  <c r="T459" i="5"/>
  <c r="T552" i="5"/>
  <c r="T413" i="5"/>
  <c r="S491" i="5"/>
  <c r="S321" i="5"/>
  <c r="S455" i="5"/>
  <c r="S375" i="5"/>
  <c r="S503" i="5"/>
  <c r="S322" i="5"/>
  <c r="S482" i="5"/>
  <c r="S487" i="5"/>
  <c r="S589" i="5"/>
  <c r="S367" i="5"/>
  <c r="S529" i="5"/>
  <c r="S479" i="5"/>
  <c r="S233" i="5"/>
  <c r="S289" i="5"/>
  <c r="S530" i="5"/>
  <c r="S398" i="5"/>
  <c r="S249" i="5"/>
  <c r="S344" i="5"/>
  <c r="S320" i="5"/>
  <c r="T296" i="5"/>
  <c r="T446" i="5"/>
  <c r="T438" i="5"/>
  <c r="T280" i="5"/>
  <c r="T302" i="5"/>
  <c r="T378" i="5"/>
  <c r="T289" i="5"/>
  <c r="T401" i="5"/>
  <c r="T219" i="5"/>
  <c r="T441" i="5"/>
  <c r="T564" i="5"/>
  <c r="T548" i="5"/>
  <c r="T425" i="5"/>
  <c r="T357" i="5"/>
  <c r="T421" i="5"/>
  <c r="S527" i="5"/>
  <c r="S515" i="5"/>
  <c r="S593" i="5"/>
  <c r="S506" i="5"/>
  <c r="S332" i="5"/>
  <c r="S450" i="5"/>
  <c r="S334" i="5"/>
  <c r="S316" i="5"/>
  <c r="T577" i="5"/>
  <c r="T394" i="5"/>
  <c r="T410" i="5"/>
  <c r="T210" i="5"/>
  <c r="T495" i="5"/>
  <c r="T582" i="5"/>
  <c r="T466" i="5"/>
  <c r="T520" i="5"/>
  <c r="T283" i="5"/>
  <c r="T251" i="5"/>
  <c r="T361" i="5"/>
  <c r="T492" i="5"/>
  <c r="T365" i="5"/>
  <c r="T271" i="5"/>
  <c r="T239" i="5"/>
  <c r="T461" i="5"/>
  <c r="T464" i="5"/>
  <c r="T560" i="5"/>
  <c r="T433" i="5"/>
  <c r="T369" i="5"/>
  <c r="T504" i="5"/>
  <c r="T449" i="5"/>
  <c r="T484" i="5"/>
  <c r="T429" i="5"/>
  <c r="T570" i="5"/>
  <c r="T437" i="5"/>
  <c r="T311" i="5"/>
  <c r="T480" i="5"/>
  <c r="S581" i="5"/>
  <c r="S499" i="5"/>
  <c r="S346" i="5"/>
  <c r="S511" i="5"/>
  <c r="S220" i="5"/>
  <c r="S502" i="5"/>
  <c r="S477" i="5"/>
  <c r="S325" i="5"/>
  <c r="S513" i="5"/>
  <c r="S557" i="5"/>
  <c r="S229" i="5"/>
  <c r="S386" i="5"/>
  <c r="S558" i="5"/>
  <c r="S486" i="5"/>
  <c r="S550" i="5"/>
  <c r="S293" i="5"/>
  <c r="S518" i="5"/>
  <c r="S208" i="5"/>
  <c r="S252" i="5"/>
  <c r="S257" i="5"/>
  <c r="S318" i="5"/>
  <c r="S248" i="5"/>
  <c r="T264" i="5"/>
  <c r="T292" i="5"/>
  <c r="T607" i="5"/>
  <c r="T364" i="5"/>
  <c r="T465" i="5"/>
  <c r="T377" i="5"/>
  <c r="T354" i="5"/>
  <c r="T489" i="5"/>
  <c r="T578" i="5"/>
  <c r="T608" i="5"/>
  <c r="T315" i="5"/>
  <c r="T307" i="5"/>
  <c r="T457" i="5"/>
  <c r="T588" i="5"/>
  <c r="T473" i="5"/>
  <c r="T417" i="5"/>
  <c r="S546" i="5"/>
  <c r="S272" i="5"/>
  <c r="S543" i="5"/>
  <c r="S525" i="5"/>
  <c r="S317" i="5"/>
  <c r="S232" i="5"/>
  <c r="S240" i="5"/>
  <c r="S378" i="5"/>
  <c r="S330" i="5"/>
  <c r="S281" i="5"/>
  <c r="S273" i="5"/>
  <c r="S216" i="5"/>
  <c r="S217" i="5"/>
  <c r="S284" i="5"/>
  <c r="T418" i="5"/>
  <c r="T276" i="5"/>
  <c r="T329" i="5"/>
  <c r="T595" i="5"/>
  <c r="T471" i="5"/>
  <c r="T508" i="5"/>
  <c r="T393" i="5"/>
  <c r="T291" i="5"/>
  <c r="T259" i="5"/>
  <c r="T227" i="5"/>
  <c r="T576" i="5"/>
  <c r="T533" i="5"/>
  <c r="T505" i="5"/>
  <c r="T327" i="5"/>
  <c r="T472" i="5"/>
  <c r="T516" i="5"/>
  <c r="T584" i="5"/>
  <c r="T345" i="5"/>
  <c r="T385" i="5"/>
  <c r="T366" i="5"/>
  <c r="T279" i="5"/>
  <c r="T247" i="5"/>
  <c r="T488" i="5"/>
  <c r="T553" i="5"/>
  <c r="T445" i="5"/>
  <c r="S265" i="5"/>
  <c r="S539" i="5"/>
  <c r="S519" i="5"/>
  <c r="S549" i="5"/>
  <c r="S337" i="5"/>
  <c r="S535" i="5"/>
  <c r="S309" i="5"/>
  <c r="S497" i="5"/>
  <c r="S483" i="5"/>
  <c r="S470" i="5"/>
  <c r="S297" i="5"/>
  <c r="S514" i="5"/>
  <c r="S288" i="5"/>
  <c r="S312" i="5"/>
  <c r="S241" i="5"/>
  <c r="S306" i="5"/>
  <c r="T238" i="5"/>
  <c r="T304" i="5"/>
  <c r="T594" i="5"/>
  <c r="T590" i="5"/>
  <c r="T521" i="5"/>
  <c r="T215" i="5"/>
  <c r="T476" i="5"/>
  <c r="T341" i="5"/>
  <c r="T358" i="5"/>
  <c r="T556" i="5"/>
  <c r="T580" i="5"/>
  <c r="T496" i="5"/>
  <c r="T586" i="5"/>
  <c r="T453" i="5"/>
  <c r="T592" i="5"/>
  <c r="S336" i="5"/>
  <c r="S554" i="5"/>
  <c r="S569" i="5"/>
  <c r="S300" i="5"/>
  <c r="S245" i="5"/>
  <c r="S253" i="5"/>
  <c r="S324" i="5"/>
  <c r="S526" i="5"/>
  <c r="S368" i="5"/>
  <c r="S380" i="5"/>
  <c r="S308" i="5"/>
  <c r="T214" i="5"/>
  <c r="T390" i="5"/>
  <c r="T406" i="5"/>
  <c r="T426" i="5"/>
  <c r="T575" i="5"/>
  <c r="T250" i="5"/>
  <c r="T333" i="5"/>
  <c r="T523" i="5"/>
  <c r="T540" i="5"/>
  <c r="T339" i="5"/>
  <c r="T373" i="5"/>
  <c r="T299" i="5"/>
  <c r="T267" i="5"/>
  <c r="T235" i="5"/>
  <c r="T537" i="5"/>
  <c r="T544" i="5"/>
  <c r="T389" i="5"/>
  <c r="T287" i="5"/>
  <c r="T255" i="5"/>
  <c r="T223" i="5"/>
  <c r="T374" i="5"/>
  <c r="T512" i="5"/>
  <c r="T353" i="5"/>
  <c r="T572" i="5"/>
  <c r="T211" i="5"/>
  <c r="T319" i="5"/>
  <c r="H41" i="6" l="1"/>
  <c r="D41" i="6" s="1"/>
  <c r="C10" i="6"/>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3"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X99"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9" i="5"/>
  <c r="S442" i="5"/>
  <c r="S323" i="5"/>
  <c r="S418" i="5"/>
  <c r="S239" i="5"/>
  <c r="S588" i="5"/>
  <c r="S219" i="5"/>
  <c r="S520" i="5"/>
  <c r="S471" i="5"/>
  <c r="S295" i="5"/>
  <c r="S275" i="5"/>
  <c r="S595" i="5"/>
  <c r="S495" i="5"/>
  <c r="S211" i="5"/>
  <c r="S365" i="5"/>
  <c r="S590" i="5"/>
  <c r="S438" i="5"/>
  <c r="S364" i="5"/>
  <c r="S402" i="5"/>
  <c r="S568" i="5"/>
  <c r="S552" i="5"/>
  <c r="S255" i="5"/>
  <c r="S524" i="5"/>
  <c r="S468" i="5"/>
  <c r="S276" i="5"/>
  <c r="S215" i="5"/>
  <c r="S561" i="5"/>
  <c r="S393" i="5"/>
  <c r="S341" i="5"/>
  <c r="S238" i="5"/>
  <c r="S462" i="5"/>
  <c r="S476" i="5"/>
  <c r="S570" i="5"/>
  <c r="S578" i="5"/>
  <c r="S472" i="5"/>
  <c r="S575" i="5"/>
  <c r="S607" i="5"/>
  <c r="S353" i="5"/>
  <c r="S464" i="5"/>
  <c r="S492" i="5"/>
  <c r="S397" i="5"/>
  <c r="S401" i="5"/>
  <c r="S466" i="5"/>
  <c r="S286" i="5"/>
  <c r="S374" i="5"/>
  <c r="S361" i="5"/>
  <c r="S377" i="5"/>
  <c r="S338" i="5"/>
  <c r="S369" i="5"/>
  <c r="S516" i="5"/>
  <c r="S422" i="5"/>
  <c r="S307" i="5"/>
  <c r="S287" i="5"/>
  <c r="S474" i="5"/>
  <c r="S235" i="5"/>
  <c r="S528" i="5"/>
  <c r="S333" i="5"/>
  <c r="S305" i="5"/>
  <c r="S457" i="5"/>
  <c r="S385" i="5"/>
  <c r="S533" i="5"/>
  <c r="S329" i="5"/>
  <c r="S261" i="5"/>
  <c r="S586" i="5"/>
  <c r="S259" i="5"/>
  <c r="S553" i="5"/>
  <c r="S508" i="5"/>
  <c r="S521" i="5"/>
  <c r="S280" i="5"/>
  <c r="S564" i="5"/>
  <c r="S327" i="5"/>
  <c r="S446" i="5"/>
  <c r="S480" i="5"/>
  <c r="S366" i="5"/>
  <c r="S267" i="5"/>
  <c r="S591" i="5"/>
  <c r="S437" i="5"/>
  <c r="S544" i="5"/>
  <c r="S390" i="5"/>
  <c r="S449" i="5"/>
  <c r="S441" i="5"/>
  <c r="S271" i="5"/>
  <c r="S414" i="5"/>
  <c r="S227" i="5"/>
  <c r="S434" i="5"/>
  <c r="S413" i="5"/>
  <c r="S461" i="5"/>
  <c r="S501" i="5"/>
  <c r="S537" i="5"/>
  <c r="S339" i="5"/>
  <c r="S485" i="5"/>
  <c r="S406" i="5"/>
  <c r="S231" i="5"/>
  <c r="S409" i="5"/>
  <c r="S566" i="5"/>
  <c r="S577" i="5"/>
  <c r="S453" i="5"/>
  <c r="S594" i="5"/>
  <c r="S489" i="5"/>
  <c r="S430" i="5"/>
  <c r="S296" i="5"/>
  <c r="S512" i="5"/>
  <c r="S349" i="5"/>
  <c r="S357" i="5"/>
  <c r="S291" i="5"/>
  <c r="S278" i="5"/>
  <c r="S417" i="5"/>
  <c r="S556" i="5"/>
  <c r="S302" i="5"/>
  <c r="S555" i="5"/>
  <c r="S283" i="5"/>
  <c r="S548" i="5"/>
  <c r="S580" i="5"/>
  <c r="S579" i="5"/>
  <c r="S251" i="5"/>
  <c r="S410" i="5"/>
  <c r="S445" i="5"/>
  <c r="S223" i="5"/>
  <c r="S536" i="5"/>
  <c r="S299" i="5"/>
  <c r="S484" i="5"/>
  <c r="S540" i="5"/>
  <c r="S572" i="5"/>
  <c r="S247" i="5"/>
  <c r="S373" i="5"/>
  <c r="S425" i="5"/>
  <c r="S500" i="5"/>
  <c r="S214"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210" i="5"/>
  <c r="S473" i="5"/>
  <c r="S584" i="5"/>
  <c r="S582" i="5"/>
  <c r="S587" i="5"/>
  <c r="S488" i="5"/>
  <c r="S592" i="5"/>
  <c r="T110" i="5"/>
  <c r="T142" i="5"/>
  <c r="S200" i="5"/>
  <c r="S106" i="5"/>
  <c r="S150" i="5"/>
  <c r="T122" i="5"/>
  <c r="S45" i="5"/>
  <c r="S145" i="5"/>
  <c r="S124" i="5"/>
  <c r="T28" i="5"/>
  <c r="T71" i="5"/>
  <c r="S147" i="5"/>
  <c r="T128" i="5"/>
  <c r="T91" i="5"/>
  <c r="S6" i="5"/>
  <c r="S55" i="5"/>
  <c r="S118" i="5"/>
  <c r="S130" i="5"/>
  <c r="S121" i="5"/>
  <c r="S167" i="5"/>
  <c r="T162" i="5"/>
  <c r="T136" i="5"/>
  <c r="T72" i="5"/>
  <c r="T82" i="5"/>
  <c r="S185" i="5"/>
  <c r="T94" i="5"/>
  <c r="S41" i="5"/>
  <c r="T138" i="5"/>
  <c r="T27" i="5"/>
  <c r="S18" i="5"/>
  <c r="S162" i="5"/>
  <c r="T147" i="5"/>
  <c r="S39" i="5"/>
  <c r="S165" i="5"/>
  <c r="S54" i="5"/>
  <c r="S52" i="5"/>
  <c r="T63" i="5"/>
  <c r="T19" i="5"/>
  <c r="T65" i="5"/>
  <c r="S59" i="5"/>
  <c r="T83" i="5"/>
  <c r="T134" i="5"/>
  <c r="S194" i="5"/>
  <c r="S158" i="5"/>
  <c r="S168" i="5"/>
  <c r="S40" i="5"/>
  <c r="T46" i="5"/>
  <c r="S28" i="5"/>
  <c r="S35" i="5"/>
  <c r="T51" i="5"/>
  <c r="T121" i="5"/>
  <c r="S143" i="5"/>
  <c r="T176" i="5"/>
  <c r="T124" i="5"/>
  <c r="S21" i="5"/>
  <c r="T32" i="5"/>
  <c r="S81" i="5"/>
  <c r="T205" i="5"/>
  <c r="T24" i="5"/>
  <c r="T86" i="5"/>
  <c r="T194" i="5"/>
  <c r="T73" i="5"/>
  <c r="S192" i="5"/>
  <c r="T62" i="5"/>
  <c r="S34" i="5"/>
  <c r="S110" i="5"/>
  <c r="S74" i="5"/>
  <c r="T198" i="5"/>
  <c r="T90" i="5"/>
  <c r="S93" i="5"/>
  <c r="T187" i="5"/>
  <c r="T201" i="5"/>
  <c r="T182" i="5"/>
  <c r="T102" i="5"/>
  <c r="T5" i="5"/>
  <c r="S111" i="5"/>
  <c r="T206" i="5"/>
  <c r="S88" i="5"/>
  <c r="T54" i="5"/>
  <c r="T129" i="5"/>
  <c r="T20" i="5"/>
  <c r="T135" i="5"/>
  <c r="T44" i="5"/>
  <c r="S164" i="5"/>
  <c r="T38" i="5"/>
  <c r="T21" i="5"/>
  <c r="T37" i="5"/>
  <c r="T195" i="5"/>
  <c r="S32" i="5"/>
  <c r="S161" i="5"/>
  <c r="T78" i="5"/>
  <c r="S170" i="5"/>
  <c r="S83" i="5"/>
  <c r="S174" i="5"/>
  <c r="T193" i="5"/>
  <c r="T127" i="5"/>
  <c r="S72" i="5"/>
  <c r="S144" i="5"/>
  <c r="S203" i="5"/>
  <c r="T105" i="5"/>
  <c r="S65" i="5"/>
  <c r="T108" i="5"/>
  <c r="T68" i="5"/>
  <c r="T70" i="5"/>
  <c r="T158" i="5"/>
  <c r="S56" i="5"/>
  <c r="T59" i="5"/>
  <c r="S87" i="5"/>
  <c r="S188" i="5"/>
  <c r="T207" i="5"/>
  <c r="T180" i="5"/>
  <c r="T104" i="5"/>
  <c r="T61" i="5"/>
  <c r="S151" i="5"/>
  <c r="S204" i="5"/>
  <c r="S27" i="5"/>
  <c r="T64" i="5"/>
  <c r="T85" i="5"/>
  <c r="S129" i="5"/>
  <c r="T140" i="5"/>
  <c r="S135" i="5"/>
  <c r="S184" i="5"/>
  <c r="S71" i="5"/>
  <c r="T75" i="5"/>
  <c r="S182" i="5"/>
  <c r="T55" i="5"/>
  <c r="S183" i="5"/>
  <c r="T117" i="5"/>
  <c r="T103" i="5"/>
  <c r="S114" i="5"/>
  <c r="S100" i="5"/>
  <c r="S95" i="5"/>
  <c r="S153" i="5"/>
  <c r="S23" i="5"/>
  <c r="T50" i="5"/>
  <c r="S166" i="5"/>
  <c r="S142" i="5"/>
  <c r="S44" i="5"/>
  <c r="T160" i="5"/>
  <c r="T81" i="5"/>
  <c r="T155" i="5"/>
  <c r="T141" i="5"/>
  <c r="T60" i="5"/>
  <c r="S123" i="5"/>
  <c r="T151" i="5"/>
  <c r="S156" i="5"/>
  <c r="T159" i="5"/>
  <c r="T131" i="5"/>
  <c r="S155" i="5"/>
  <c r="S43" i="5"/>
  <c r="S179" i="5"/>
  <c r="T119" i="5"/>
  <c r="S91" i="5"/>
  <c r="S199" i="5"/>
  <c r="S138" i="5"/>
  <c r="T25" i="5"/>
  <c r="T112" i="5"/>
  <c r="S64" i="5"/>
  <c r="S69" i="5"/>
  <c r="T125" i="5"/>
  <c r="T192" i="5"/>
  <c r="T154" i="5"/>
  <c r="T33" i="5"/>
  <c r="S107" i="5"/>
  <c r="S201" i="5"/>
  <c r="T41" i="5"/>
  <c r="S197" i="5"/>
  <c r="S160" i="5"/>
  <c r="S139" i="5"/>
  <c r="S175" i="5"/>
  <c r="S103" i="5"/>
  <c r="T163" i="5"/>
  <c r="S195" i="5"/>
  <c r="S173" i="5"/>
  <c r="S128" i="5"/>
  <c r="T130" i="5"/>
  <c r="S20" i="5"/>
  <c r="S159" i="5"/>
  <c r="T133" i="5"/>
  <c r="T87" i="5"/>
  <c r="S137" i="5"/>
  <c r="T57" i="5"/>
  <c r="S70" i="5"/>
  <c r="T144" i="5"/>
  <c r="S141" i="5"/>
  <c r="S157" i="5"/>
  <c r="S113" i="5"/>
  <c r="T189" i="5"/>
  <c r="S202" i="5"/>
  <c r="T79" i="5"/>
  <c r="T123" i="5"/>
  <c r="T52" i="5"/>
  <c r="T77" i="5"/>
  <c r="S51" i="5"/>
  <c r="S181" i="5"/>
  <c r="T181" i="5"/>
  <c r="S25" i="5"/>
  <c r="S80" i="5"/>
  <c r="S104" i="5"/>
  <c r="S172" i="5"/>
  <c r="T6" i="5"/>
  <c r="T111" i="5"/>
  <c r="T97" i="5"/>
  <c r="S102" i="5"/>
  <c r="S84" i="5"/>
  <c r="S206" i="5"/>
  <c r="S48" i="5"/>
  <c r="S19" i="5"/>
  <c r="S205" i="5"/>
  <c r="T183" i="5"/>
  <c r="S67" i="5"/>
  <c r="S63" i="5"/>
  <c r="S154" i="5"/>
  <c r="S132" i="5"/>
  <c r="T143" i="5"/>
  <c r="S120" i="5"/>
  <c r="T35" i="5"/>
  <c r="T58" i="5"/>
  <c r="T150" i="5"/>
  <c r="T184" i="5"/>
  <c r="T153" i="5"/>
  <c r="S75" i="5"/>
  <c r="S68" i="5"/>
  <c r="S149" i="5"/>
  <c r="S98" i="5"/>
  <c r="S77" i="5"/>
  <c r="S49" i="5"/>
  <c r="S36" i="5"/>
  <c r="T45" i="5"/>
  <c r="S78" i="5"/>
  <c r="T22" i="5"/>
  <c r="T204" i="5"/>
  <c r="S99" i="5"/>
  <c r="T101" i="5"/>
  <c r="S82" i="5"/>
  <c r="T161" i="5"/>
  <c r="S46" i="5"/>
  <c r="T177" i="5"/>
  <c r="S101" i="5"/>
  <c r="S146" i="5"/>
  <c r="S50" i="5"/>
  <c r="S171" i="5"/>
  <c r="S196" i="5"/>
  <c r="S47" i="5"/>
  <c r="S169" i="5"/>
  <c r="S127" i="5"/>
  <c r="T80" i="5"/>
  <c r="T118" i="5"/>
  <c r="S37" i="5"/>
  <c r="T74" i="5"/>
  <c r="T42" i="5"/>
  <c r="T170" i="5"/>
  <c r="T113" i="5"/>
  <c r="S90" i="5"/>
  <c r="T188" i="5"/>
  <c r="T191" i="5"/>
  <c r="T172" i="5"/>
  <c r="T157" i="5"/>
  <c r="S30" i="5"/>
  <c r="T92" i="5"/>
  <c r="S97" i="5"/>
  <c r="S136" i="5"/>
  <c r="S207" i="5"/>
  <c r="S163" i="5"/>
  <c r="T146" i="5"/>
  <c r="T107" i="5"/>
  <c r="T100" i="5"/>
  <c r="T96" i="5"/>
  <c r="T145" i="5"/>
  <c r="S140" i="5"/>
  <c r="T26" i="5"/>
  <c r="S31" i="5"/>
  <c r="T36" i="5"/>
  <c r="T49" i="5"/>
  <c r="S33" i="5"/>
  <c r="S177" i="5"/>
  <c r="S85" i="5"/>
  <c r="S133" i="5"/>
  <c r="S60" i="5"/>
  <c r="T137" i="5"/>
  <c r="S89" i="5"/>
  <c r="S119" i="5"/>
  <c r="T132" i="5"/>
  <c r="S86" i="5"/>
  <c r="S134" i="5"/>
  <c r="T200" i="5"/>
  <c r="T30" i="5"/>
  <c r="S62" i="5"/>
  <c r="T126" i="5"/>
  <c r="T31" i="5"/>
  <c r="T23" i="5"/>
  <c r="T53" i="5"/>
  <c r="T185" i="5"/>
  <c r="S115" i="5"/>
  <c r="T18" i="5"/>
  <c r="T171" i="5"/>
  <c r="T166" i="5"/>
  <c r="T116" i="5"/>
  <c r="T84" i="5"/>
  <c r="T186" i="5"/>
  <c r="S66" i="5"/>
  <c r="S76" i="5"/>
  <c r="S126" i="5"/>
  <c r="T203" i="5"/>
  <c r="S152" i="5"/>
  <c r="S94" i="5"/>
  <c r="S38" i="5"/>
  <c r="T95" i="5"/>
  <c r="T34" i="5"/>
  <c r="T175" i="5"/>
  <c r="T115" i="5"/>
  <c r="T152" i="5"/>
  <c r="T167" i="5"/>
  <c r="S29" i="5"/>
  <c r="T67" i="5"/>
  <c r="T66" i="5"/>
  <c r="S61" i="5"/>
  <c r="T69" i="5"/>
  <c r="T179" i="5"/>
  <c r="T93" i="5"/>
  <c r="S125" i="5"/>
  <c r="T120" i="5"/>
  <c r="T165" i="5"/>
  <c r="T190" i="5"/>
  <c r="T114" i="5"/>
  <c r="T98" i="5"/>
  <c r="T139" i="5"/>
  <c r="S122" i="5"/>
  <c r="T47" i="5"/>
  <c r="T88" i="5"/>
  <c r="T99" i="5"/>
  <c r="S187" i="5"/>
  <c r="T148" i="5"/>
  <c r="S109" i="5"/>
  <c r="T178" i="5"/>
  <c r="S96" i="5"/>
  <c r="T56" i="5"/>
  <c r="T106" i="5"/>
  <c r="T43" i="5"/>
  <c r="S108" i="5"/>
  <c r="S112" i="5"/>
  <c r="T169" i="5"/>
  <c r="T76" i="5"/>
  <c r="S53" i="5"/>
  <c r="S22" i="5"/>
  <c r="T174" i="5"/>
  <c r="T199" i="5"/>
  <c r="S186" i="5"/>
  <c r="S131" i="5"/>
  <c r="S26" i="5"/>
  <c r="S178" i="5"/>
  <c r="T109" i="5"/>
  <c r="S24" i="5"/>
  <c r="T39" i="5"/>
  <c r="S105" i="5"/>
  <c r="S180" i="5"/>
  <c r="S148" i="5"/>
  <c r="T168" i="5"/>
  <c r="S57" i="5"/>
  <c r="T197" i="5"/>
  <c r="T173" i="5"/>
  <c r="S79" i="5"/>
  <c r="S117" i="5"/>
  <c r="S116" i="5"/>
  <c r="S191" i="5"/>
  <c r="S176" i="5"/>
  <c r="T48" i="5"/>
  <c r="S189" i="5"/>
  <c r="T156" i="5"/>
  <c r="T89" i="5"/>
  <c r="T40" i="5"/>
  <c r="S198" i="5"/>
  <c r="S193" i="5"/>
  <c r="T29" i="5"/>
  <c r="S190" i="5"/>
  <c r="T149" i="5"/>
  <c r="T202" i="5"/>
  <c r="S5" i="5"/>
  <c r="S92" i="5"/>
  <c r="T164" i="5"/>
  <c r="C26" i="6" l="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6" i="5"/>
  <c r="T7" i="5"/>
  <c r="T14" i="5"/>
  <c r="T10" i="5"/>
  <c r="T9" i="5"/>
  <c r="T8" i="5"/>
  <c r="T15" i="5"/>
  <c r="T13" i="5"/>
  <c r="T12" i="5"/>
  <c r="T11" i="5"/>
  <c r="T17" i="5"/>
  <c r="C68" i="6" l="1"/>
  <c r="X13" i="5"/>
  <c r="X10" i="5"/>
  <c r="D65" i="6"/>
  <c r="X9" i="5"/>
  <c r="X12" i="5"/>
  <c r="X14" i="5"/>
  <c r="X17" i="5"/>
  <c r="D66" i="6"/>
  <c r="C67" i="6"/>
  <c r="X11" i="5"/>
  <c r="X15" i="5"/>
  <c r="X8" i="5"/>
  <c r="X7" i="5"/>
  <c r="G69" i="6"/>
  <c r="H69" i="6" s="1"/>
  <c r="H70" i="6" s="1"/>
  <c r="D2" i="6" s="1"/>
  <c r="X16" i="5"/>
  <c r="D55" i="6"/>
  <c r="C55" i="6"/>
  <c r="D56" i="6"/>
  <c r="C56" i="6"/>
  <c r="S11" i="5"/>
  <c r="S12" i="5"/>
  <c r="S9" i="5"/>
  <c r="S8" i="5"/>
  <c r="S16" i="5"/>
  <c r="S14" i="5"/>
  <c r="S10" i="5"/>
  <c r="S13" i="5"/>
  <c r="S17" i="5"/>
  <c r="S15"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<sst xmlns="http://schemas.openxmlformats.org/spreadsheetml/2006/main" count="34798" uniqueCount="15633">
  <si>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</si>
  <si>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</si>
  <si>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</si>
  <si>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</si>
  <si>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</si>
  <si>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</si>
  <si>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</si>
  <si>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</si>
  <si>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</si>
  <si>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</si>
  <si>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</si>
  <si>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</si>
  <si>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</si>
  <si>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</si>
  <si>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</si>
  <si>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</si>
  <si>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</si>
  <si>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</si>
  <si>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</si>
  <si>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</si>
  <si>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</si>
  <si>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</si>
  <si>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</si>
  <si>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</si>
  <si>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</si>
  <si>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</si>
  <si>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</si>
  <si>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</si>
  <si>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</si>
  <si>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</si>
  <si>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</si>
  <si>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</si>
  <si>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</si>
  <si>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</si>
  <si>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</si>
  <si>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</si>
  <si>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</si>
  <si>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</si>
  <si>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</si>
  <si>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</si>
  <si>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</si>
  <si>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</si>
  <si>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</si>
  <si>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</si>
  <si>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</si>
  <si>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</si>
  <si>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</si>
  <si>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</si>
  <si>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</si>
  <si>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</si>
  <si>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</si>
  <si>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</si>
  <si>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</si>
  <si>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</si>
  <si>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</si>
  <si>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</si>
  <si>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</si>
  <si>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</si>
  <si>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</si>
  <si>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</si>
  <si>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</si>
  <si>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</si>
  <si>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</si>
  <si>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</si>
  <si>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</si>
  <si>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</si>
  <si>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</si>
  <si>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</si>
  <si>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</si>
  <si>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</si>
  <si>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</si>
  <si>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</si>
  <si>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</si>
  <si>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</si>
  <si>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</si>
  <si>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</si>
  <si>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</si>
  <si>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</si>
  <si>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</si>
  <si>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</si>
  <si>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</si>
  <si>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</si>
  <si>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</si>
  <si>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</si>
  <si>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</si>
  <si>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</si>
  <si>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</si>
  <si>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</si>
  <si>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</si>
  <si>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</si>
  <si>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</si>
  <si>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</si>
  <si>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</si>
  <si>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</si>
  <si>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</si>
  <si>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</si>
  <si>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</si>
  <si>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</si>
  <si>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</si>
  <si>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</si>
  <si>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</si>
  <si>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</si>
  <si>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</si>
  <si>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</si>
  <si>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</si>
  <si>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</si>
  <si>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</si>
  <si>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</si>
  <si>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</si>
  <si>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</si>
  <si>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</si>
  <si>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</si>
  <si>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</si>
  <si>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</si>
  <si>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</si>
  <si>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</si>
  <si>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</si>
  <si>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</si>
  <si>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</si>
  <si>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</si>
  <si>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</si>
  <si>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</si>
  <si>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</si>
  <si>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</si>
  <si>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</si>
  <si>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</si>
  <si>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</si>
  <si>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</si>
  <si>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</si>
  <si>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</si>
  <si>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</si>
  <si>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</si>
  <si>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</si>
  <si>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</si>
  <si>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</si>
  <si>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</si>
  <si>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</si>
  <si>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</si>
  <si>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</si>
  <si>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</si>
  <si>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</si>
  <si>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</si>
  <si>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</si>
  <si>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</si>
  <si>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</si>
  <si>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</si>
  <si>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</si>
  <si>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</si>
  <si>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</si>
  <si>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</si>
  <si>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</si>
  <si>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</si>
  <si>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</si>
  <si>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</si>
  <si>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</si>
  <si>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</si>
  <si>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</si>
  <si>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</si>
  <si>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</si>
  <si>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</si>
  <si>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</si>
  <si>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</si>
  <si>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</si>
  <si>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</si>
  <si>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</si>
  <si>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</si>
  <si>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</si>
  <si>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</si>
  <si>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</si>
  <si>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</si>
  <si>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</si>
  <si>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</si>
  <si>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</si>
  <si>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</si>
  <si>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</si>
  <si>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</si>
  <si>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</si>
  <si>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</si>
  <si>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</si>
  <si>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</si>
  <si>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</si>
  <si>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</si>
  <si>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</si>
  <si>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</si>
  <si>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</si>
  <si>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</si>
  <si>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</si>
  <si>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</si>
  <si>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</si>
  <si>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</si>
  <si>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</si>
  <si>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</si>
  <si>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</si>
  <si>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</si>
  <si>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</si>
  <si>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</si>
  <si>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</si>
  <si>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</si>
  <si>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</si>
  <si>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</si>
  <si>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</si>
  <si>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</si>
  <si>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</si>
  <si>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</si>
  <si>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</si>
  <si>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</si>
  <si>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</si>
  <si>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</si>
  <si>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</si>
  <si>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</si>
  <si>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</si>
  <si>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</si>
  <si>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</si>
  <si>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</si>
  <si>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</si>
  <si>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</si>
  <si>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</si>
  <si>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</si>
  <si>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</si>
  <si>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</si>
  <si>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</si>
  <si>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</si>
  <si>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</si>
  <si>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</si>
  <si>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</si>
  <si>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</si>
  <si>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</si>
  <si>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</si>
  <si>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</si>
  <si>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</si>
  <si>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</si>
  <si>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</si>
  <si>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</si>
  <si>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</si>
  <si>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</si>
  <si>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</si>
  <si>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</si>
  <si>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</si>
  <si>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</si>
  <si>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</si>
  <si>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</si>
  <si>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</si>
  <si>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</si>
  <si>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</si>
  <si>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</si>
  <si>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</si>
  <si>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</si>
  <si>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</si>
  <si>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</si>
  <si>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</si>
  <si>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</si>
  <si>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</si>
  <si>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</si>
  <si>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</si>
  <si>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</si>
  <si>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</si>
  <si>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</si>
  <si>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</si>
  <si>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</si>
  <si>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</si>
  <si>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</si>
  <si>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</si>
  <si>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</si>
  <si>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</si>
  <si>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</si>
  <si>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</si>
  <si>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</si>
  <si>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</si>
  <si>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</si>
  <si>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</si>
  <si>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</si>
  <si>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</si>
  <si>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</si>
  <si>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</si>
  <si>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</si>
  <si>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</si>
  <si>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</si>
  <si>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</si>
  <si>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</si>
  <si>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</si>
  <si>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</si>
  <si>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</si>
  <si>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</si>
  <si>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</si>
  <si>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</si>
  <si>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</si>
  <si>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</si>
  <si>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</si>
  <si>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</si>
  <si>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</si>
  <si>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</si>
  <si>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</si>
  <si>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</si>
  <si>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</si>
  <si>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</si>
  <si>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</si>
  <si>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</si>
  <si>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</si>
  <si>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</si>
  <si>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</si>
  <si>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</si>
  <si>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</si>
  <si>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</si>
  <si>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</si>
  <si>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</si>
  <si>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</si>
  <si>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</si>
  <si>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</si>
  <si>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</si>
  <si>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</si>
  <si>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</si>
  <si>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</si>
  <si>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</si>
  <si>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</si>
  <si>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</si>
  <si>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</si>
  <si>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</si>
  <si>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</si>
  <si>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</si>
  <si>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</si>
  <si>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</si>
  <si>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</si>
  <si>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</si>
  <si>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</si>
  <si>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</si>
  <si>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</si>
  <si>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</si>
  <si>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</si>
  <si>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</si>
  <si>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</si>
  <si>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</si>
  <si>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</si>
  <si>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</si>
  <si>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</si>
  <si>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</si>
  <si>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</si>
  <si>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</si>
  <si>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</si>
  <si>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</si>
  <si>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</si>
  <si>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</si>
  <si>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</si>
  <si>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</si>
  <si>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</si>
  <si>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</si>
  <si>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</si>
  <si>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</si>
  <si>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</si>
  <si>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</si>
  <si>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</si>
  <si>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</si>
  <si>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</si>
  <si>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</si>
  <si>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</si>
  <si>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</si>
  <si>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</si>
  <si>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</si>
  <si>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</si>
  <si>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</si>
  <si>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</si>
  <si>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</si>
  <si>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</si>
  <si>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</si>
  <si>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</si>
  <si>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</si>
  <si>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</si>
  <si>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</si>
  <si>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</si>
  <si>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</si>
  <si>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</si>
  <si>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</si>
  <si>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</si>
  <si>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</si>
  <si>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</si>
  <si>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</si>
  <si>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</si>
  <si>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</si>
  <si>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</si>
  <si>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</si>
  <si>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</si>
  <si>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</si>
  <si>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</si>
  <si>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</si>
  <si>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</si>
  <si>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</si>
  <si>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</si>
  <si>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</si>
  <si>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</si>
  <si>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</si>
  <si>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</si>
  <si>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</si>
  <si>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</si>
  <si>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</si>
  <si>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</si>
  <si>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</si>
  <si>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</si>
  <si>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</si>
  <si>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</si>
  <si>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</si>
  <si>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</si>
  <si>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</si>
  <si>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</si>
  <si>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</si>
  <si>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</si>
  <si>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</si>
  <si>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</si>
  <si>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</si>
  <si>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</si>
  <si>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</si>
  <si>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</si>
  <si>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</si>
  <si>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</si>
  <si>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</si>
  <si>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</si>
  <si>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</si>
  <si>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</si>
  <si>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</si>
  <si>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</si>
  <si>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</si>
  <si>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</si>
  <si>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</si>
  <si>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</si>
  <si>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</si>
  <si>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</si>
  <si>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</si>
  <si>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</si>
  <si>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</si>
  <si>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</si>
  <si>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</si>
  <si>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</si>
  <si>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</si>
  <si>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</si>
  <si>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</si>
  <si>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</si>
  <si>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</si>
  <si>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</si>
  <si>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</si>
  <si>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</si>
  <si>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</si>
  <si>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</si>
  <si>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</si>
  <si>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</si>
  <si>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</si>
  <si>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</si>
  <si>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</si>
  <si>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</si>
  <si>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</si>
  <si>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</si>
  <si>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</si>
  <si>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</si>
  <si>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</si>
  <si>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</si>
  <si>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</si>
  <si>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</si>
  <si>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</si>
  <si>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</si>
  <si>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</si>
  <si>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</si>
  <si>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</si>
  <si>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</si>
  <si>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</si>
  <si>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</si>
  <si>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</si>
  <si>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</si>
  <si>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</si>
  <si>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</si>
  <si>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</si>
  <si>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</si>
  <si>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</si>
  <si>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</si>
  <si>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</si>
  <si>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</si>
  <si>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</si>
  <si>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</si>
  <si>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</si>
  <si>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</si>
  <si>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</si>
  <si>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</si>
  <si>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</si>
  <si>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</si>
  <si>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</si>
  <si>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</si>
  <si>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</si>
  <si>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</si>
  <si>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</si>
  <si>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</si>
  <si>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</si>
  <si>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</si>
  <si>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</si>
  <si>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</si>
  <si>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</si>
  <si>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</si>
  <si>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</si>
  <si>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</si>
  <si>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</si>
  <si>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</si>
  <si>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</si>
  <si>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</si>
  <si>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</si>
  <si>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</si>
  <si>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</si>
  <si>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</si>
  <si>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</si>
  <si>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</si>
  <si>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</si>
  <si>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</si>
  <si>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</si>
  <si>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</si>
  <si>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</si>
  <si>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</si>
  <si>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</si>
  <si>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</si>
  <si>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</si>
  <si>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</si>
  <si>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</si>
  <si>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</si>
  <si>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</si>
  <si>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</si>
  <si>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</si>
  <si>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</si>
  <si>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</si>
  <si>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</si>
  <si>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</si>
  <si>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</si>
  <si>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</si>
  <si>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</si>
  <si>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</si>
  <si>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</si>
  <si>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</si>
  <si>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</si>
  <si>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</si>
  <si>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</si>
  <si>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</si>
  <si>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</si>
  <si>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</si>
  <si>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</si>
  <si>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</si>
  <si>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</si>
  <si>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</si>
  <si>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</si>
  <si>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</si>
  <si>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</si>
  <si>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</si>
  <si>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</si>
  <si>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</si>
  <si>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</si>
  <si>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</si>
  <si>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</si>
  <si>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</si>
  <si>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</si>
  <si>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</si>
  <si>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</si>
  <si>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</si>
  <si>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</si>
  <si>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</si>
  <si>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</si>
  <si>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</si>
  <si>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</si>
  <si>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</si>
  <si>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</si>
  <si>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</si>
  <si>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</si>
  <si>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</si>
  <si>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</si>
  <si>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</si>
  <si>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</si>
  <si>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</si>
  <si>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</si>
  <si>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</si>
  <si>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</si>
  <si>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</si>
  <si>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</si>
  <si>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</si>
  <si>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</si>
  <si>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</si>
  <si>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</si>
  <si>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</si>
  <si>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</si>
  <si>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</si>
  <si>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</si>
  <si>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</si>
  <si>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</si>
  <si>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</si>
  <si>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</si>
  <si>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</si>
  <si>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</si>
  <si>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</si>
  <si>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</si>
  <si>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</si>
  <si>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</si>
  <si>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</si>
  <si>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</si>
  <si>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</si>
  <si>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</si>
  <si>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</si>
  <si>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</si>
  <si>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</si>
  <si>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</si>
  <si>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</si>
  <si>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</si>
  <si>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</si>
  <si>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</si>
  <si>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</si>
  <si>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</si>
  <si>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</si>
  <si>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</si>
  <si>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</si>
  <si>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</si>
  <si>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</si>
  <si>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</si>
  <si>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</si>
  <si>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</si>
  <si>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</si>
  <si>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</si>
  <si>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</si>
  <si>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</si>
  <si>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</si>
  <si>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</si>
  <si>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</si>
  <si>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</si>
  <si>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</si>
  <si>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</si>
  <si>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</si>
  <si>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</si>
  <si>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</si>
  <si>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</si>
  <si>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</si>
  <si>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</si>
  <si>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</si>
  <si>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</si>
  <si>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</si>
  <si>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</si>
  <si>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</si>
  <si>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</si>
  <si>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</si>
  <si>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</si>
  <si>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</si>
  <si>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</si>
  <si>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</si>
  <si>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</si>
  <si>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</si>
  <si>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</si>
  <si>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</si>
  <si>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</si>
  <si>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</si>
  <si>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</si>
  <si>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</si>
  <si>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</si>
  <si>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</si>
  <si>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</si>
  <si>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</si>
  <si>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</si>
  <si>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</si>
  <si>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</si>
  <si>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</si>
  <si>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</si>
  <si>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</si>
  <si>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</si>
  <si>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</si>
  <si>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</si>
  <si>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</si>
  <si>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</si>
  <si>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</si>
  <si>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</si>
  <si>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</si>
  <si>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</si>
  <si>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</si>
  <si>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</si>
  <si>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</si>
  <si>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</si>
  <si>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</si>
  <si>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</si>
  <si>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</si>
  <si>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</si>
  <si>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</si>
  <si>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</si>
  <si>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</si>
  <si>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</si>
  <si>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</si>
  <si>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</si>
  <si>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</si>
  <si>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</si>
  <si>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</si>
  <si>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</si>
  <si>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</si>
  <si>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</si>
  <si>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</si>
  <si>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</si>
  <si>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</si>
  <si>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</si>
  <si>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</si>
  <si>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</si>
  <si>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</si>
  <si>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</si>
  <si>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</si>
  <si>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</si>
  <si>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</si>
  <si>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</si>
  <si>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</si>
  <si>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</si>
  <si>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</si>
  <si>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</si>
  <si>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</si>
  <si>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</si>
  <si>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</si>
  <si>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</si>
  <si>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</si>
  <si>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</si>
  <si>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</si>
  <si>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</si>
  <si>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</si>
  <si>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</si>
  <si>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</si>
  <si>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</si>
  <si>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</si>
  <si>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</si>
  <si>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</si>
  <si>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</si>
  <si>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</si>
  <si>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</si>
  <si>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</si>
  <si>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</si>
  <si>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</si>
  <si>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</si>
  <si>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</si>
  <si>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</si>
  <si>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</si>
  <si>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</si>
  <si>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</si>
  <si>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</si>
  <si>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</si>
  <si>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</si>
  <si>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</si>
  <si>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</si>
  <si>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</si>
  <si>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</si>
  <si>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</si>
  <si>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</si>
  <si>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</si>
  <si>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</si>
  <si>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</si>
  <si>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</si>
  <si>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</si>
  <si>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</si>
  <si>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</si>
  <si>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</si>
  <si>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</si>
  <si>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</si>
  <si>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</si>
  <si>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</si>
  <si>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</si>
  <si>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</si>
  <si>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</si>
  <si>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</si>
  <si>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</si>
  <si>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</si>
  <si>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</si>
  <si>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</si>
  <si>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</si>
  <si>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</si>
  <si>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</si>
  <si>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</si>
  <si>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</si>
  <si>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</si>
  <si>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</si>
  <si>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</si>
  <si>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</si>
  <si>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</si>
  <si>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</si>
  <si>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</si>
  <si>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</si>
  <si>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</si>
  <si>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</si>
  <si>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</si>
  <si>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</si>
  <si>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</si>
  <si>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</si>
  <si>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</si>
  <si>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</si>
  <si>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</si>
  <si>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</si>
  <si>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</si>
  <si>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</si>
  <si>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</si>
  <si>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</si>
  <si>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</si>
  <si>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</si>
  <si>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</si>
  <si>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</si>
  <si>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</si>
  <si>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</si>
  <si>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</si>
  <si>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</si>
  <si>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</si>
  <si>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</si>
  <si>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</si>
  <si>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</si>
  <si>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</si>
  <si>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</si>
  <si>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</si>
  <si>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</si>
  <si>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</si>
  <si>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</si>
  <si>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</si>
  <si>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</si>
  <si>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</si>
  <si>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</si>
  <si>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</si>
  <si>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</si>
  <si>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</si>
  <si>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</si>
  <si>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</si>
  <si>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</si>
  <si>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</si>
  <si>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</si>
  <si>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</si>
  <si>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</si>
  <si>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</si>
  <si>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</si>
  <si>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</si>
  <si>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</si>
  <si>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</si>
  <si>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</si>
  <si>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</si>
  <si>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</si>
  <si>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</si>
  <si>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</si>
  <si>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</si>
  <si>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</si>
  <si>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</si>
  <si>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</si>
  <si>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</si>
  <si>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</si>
  <si>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</si>
  <si>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</si>
  <si>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</si>
  <si>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</si>
  <si>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</si>
  <si>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</si>
  <si>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</si>
  <si>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</si>
  <si>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</si>
  <si>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</si>
  <si>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</si>
  <si>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</si>
  <si>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</si>
  <si>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</si>
  <si>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</si>
  <si>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</si>
  <si>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</si>
  <si>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</si>
  <si>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</si>
  <si>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</si>
  <si>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</si>
  <si>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</si>
  <si>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</si>
  <si>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</si>
  <si>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</si>
  <si>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</si>
  <si>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</si>
  <si>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</si>
  <si>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</si>
  <si>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</si>
  <si>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</si>
  <si>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</si>
  <si>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</si>
  <si>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</si>
  <si>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</si>
  <si>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</si>
  <si>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</si>
  <si>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</si>
  <si>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</si>
  <si>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</si>
  <si>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</si>
  <si>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</si>
  <si>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</si>
  <si>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</si>
  <si>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</si>
  <si>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</si>
  <si>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</si>
  <si>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</si>
  <si>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</si>
  <si>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</si>
  <si>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</si>
  <si>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</si>
  <si>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</si>
  <si>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</si>
  <si>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</si>
  <si>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</si>
  <si>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</si>
  <si>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</si>
  <si>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</si>
  <si>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</si>
  <si>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</si>
  <si>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</si>
  <si>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</si>
  <si>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</si>
  <si>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</si>
  <si>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</si>
  <si>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</si>
  <si>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</si>
  <si>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</si>
  <si>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</si>
  <si>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</si>
  <si>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</si>
  <si>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</si>
  <si>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</si>
  <si>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</si>
  <si>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</si>
  <si>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</si>
  <si>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</si>
  <si>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</si>
  <si>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</si>
  <si>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</si>
  <si>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</si>
  <si>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</si>
  <si>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</si>
  <si>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</si>
  <si>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</si>
  <si>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</si>
  <si>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</si>
  <si>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</si>
  <si>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</si>
  <si>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</si>
  <si>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</si>
  <si>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</si>
  <si>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</si>
  <si>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</si>
  <si>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</si>
  <si>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</si>
  <si>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</si>
  <si>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</si>
  <si>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</si>
  <si>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</si>
  <si>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</si>
  <si>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</si>
  <si>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</si>
  <si>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</si>
  <si>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</si>
  <si>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</si>
  <si>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</si>
  <si>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</si>
  <si>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</si>
  <si>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</si>
  <si>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</si>
  <si>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</si>
  <si>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</si>
  <si>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</si>
  <si>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</si>
  <si>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</si>
  <si>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</si>
  <si>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</si>
  <si>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</si>
  <si>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</si>
  <si>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</si>
  <si>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</si>
  <si>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</si>
  <si>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</si>
  <si>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</si>
  <si>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</si>
  <si>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</si>
  <si>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</si>
  <si>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</si>
  <si>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</si>
  <si>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</si>
  <si>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</si>
  <si>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</si>
  <si>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</si>
  <si>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</si>
  <si>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</si>
  <si>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</si>
  <si>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</si>
  <si>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</si>
  <si>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</si>
  <si>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</si>
  <si>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</si>
  <si>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</si>
  <si>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</si>
  <si>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</si>
  <si>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</si>
  <si>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</si>
  <si>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</si>
  <si>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</si>
  <si>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</si>
  <si>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</si>
  <si>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</si>
  <si>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</si>
  <si>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</si>
  <si>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</si>
  <si>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</si>
  <si>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</si>
  <si>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</si>
  <si>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</si>
  <si>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</si>
  <si>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</si>
  <si>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</si>
  <si>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</si>
  <si>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</si>
  <si>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</si>
  <si>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</si>
  <si>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</si>
  <si>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</si>
  <si>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</si>
  <si>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</si>
  <si>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</si>
  <si>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</si>
  <si>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</si>
  <si>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</si>
  <si>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</si>
  <si>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</si>
  <si>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</si>
  <si>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</si>
  <si>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</si>
  <si>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</si>
  <si>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</si>
  <si>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</si>
  <si>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</si>
  <si>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</si>
  <si>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</si>
  <si>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</si>
  <si>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</si>
  <si>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</si>
  <si>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</si>
  <si>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</si>
  <si>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</si>
  <si>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</si>
  <si>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</si>
  <si>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</si>
  <si>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</si>
  <si>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</si>
  <si>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</si>
  <si>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</si>
  <si>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</si>
  <si>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</si>
  <si>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</si>
  <si>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</si>
  <si>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</si>
  <si>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</si>
  <si>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</si>
  <si>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</si>
  <si>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</si>
  <si>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</si>
  <si>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</si>
  <si>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</si>
  <si>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</si>
  <si>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</si>
  <si>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</si>
  <si>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</si>
  <si>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</si>
  <si>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</si>
  <si>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</si>
  <si>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</si>
  <si>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</si>
  <si>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</si>
  <si>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</si>
  <si>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</si>
  <si>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</si>
  <si>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</si>
  <si>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</si>
  <si>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</si>
  <si>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</si>
  <si>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</si>
  <si>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</si>
  <si>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</si>
  <si>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</si>
  <si>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</si>
  <si>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</si>
  <si>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</si>
  <si>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</si>
  <si>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</si>
  <si>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</si>
  <si>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</si>
  <si>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</si>
  <si>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</si>
  <si>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</si>
  <si>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</si>
  <si>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</si>
  <si>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</si>
  <si>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</si>
  <si>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</si>
  <si>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</si>
  <si>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</si>
  <si>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</si>
  <si>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</si>
  <si>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</si>
  <si>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</si>
  <si>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</si>
  <si>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</si>
  <si>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</si>
  <si>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</si>
  <si>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</si>
  <si>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</si>
  <si>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</si>
  <si>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</si>
  <si>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</si>
  <si>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</si>
  <si>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</si>
  <si>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</si>
  <si>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</si>
  <si>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</si>
  <si>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</si>
  <si>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</si>
  <si>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</si>
  <si>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</si>
  <si>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</si>
  <si>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</si>
  <si>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</si>
  <si>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</si>
  <si>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</si>
  <si>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</si>
  <si>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</si>
  <si>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</si>
  <si>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</si>
  <si>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</si>
  <si>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</si>
  <si>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</si>
  <si>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</si>
  <si>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</si>
  <si>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</si>
  <si>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</si>
  <si>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</si>
  <si>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</si>
  <si>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</si>
  <si>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</si>
  <si>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</si>
  <si>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</si>
  <si>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</si>
  <si>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</si>
  <si>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</si>
  <si>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</si>
  <si>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</si>
  <si>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</si>
  <si>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</si>
  <si>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</si>
  <si>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</si>
  <si>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</si>
  <si>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</si>
  <si>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</si>
  <si>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</si>
  <si>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</si>
  <si>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</si>
  <si>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</si>
  <si>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</si>
  <si>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</si>
  <si>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</si>
  <si>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</si>
  <si>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</si>
  <si>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</si>
  <si>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</si>
  <si>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</si>
  <si>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</si>
  <si>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</si>
  <si>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</si>
  <si>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</si>
  <si>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</si>
  <si>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</si>
  <si>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</si>
  <si>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</si>
  <si>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</si>
  <si>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</si>
  <si>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</si>
  <si>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</si>
  <si>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</si>
  <si>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</si>
  <si>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</si>
  <si>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</si>
  <si>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</si>
  <si>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</si>
  <si>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</si>
  <si>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</si>
  <si>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</si>
  <si>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</si>
  <si>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</si>
  <si>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</si>
  <si>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</si>
  <si>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</si>
  <si>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</si>
  <si>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</si>
  <si>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</si>
  <si>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</si>
  <si>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</si>
  <si>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</si>
  <si>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</si>
  <si>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</si>
  <si>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</si>
  <si>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</si>
  <si>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</si>
  <si>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</si>
  <si>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</si>
  <si>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</si>
  <si>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</si>
  <si>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</si>
  <si>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</si>
  <si>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</si>
  <si>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</si>
  <si>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</si>
  <si>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</si>
  <si>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</si>
  <si>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</si>
  <si>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</si>
  <si>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</si>
  <si>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</si>
  <si>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</si>
  <si>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</si>
  <si>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</si>
  <si>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</si>
  <si>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</si>
  <si>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</si>
  <si>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</si>
  <si>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</si>
  <si>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</si>
  <si>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</si>
  <si>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</si>
  <si>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</si>
  <si>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</si>
  <si>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</si>
  <si>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</si>
  <si>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</si>
  <si>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</si>
  <si>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</si>
  <si>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</si>
  <si>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</si>
  <si>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</si>
  <si>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</si>
  <si>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</si>
  <si>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</si>
  <si>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</si>
  <si>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</si>
  <si>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</si>
  <si>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</si>
  <si>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</si>
  <si>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</si>
  <si>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</si>
  <si>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</si>
  <si>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</si>
  <si>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</si>
  <si>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</si>
  <si>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</si>
  <si>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</si>
  <si>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</si>
  <si>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</si>
  <si>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</si>
  <si>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</si>
  <si>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</si>
  <si>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</si>
  <si>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</si>
  <si>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</si>
  <si>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</si>
  <si>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</si>
  <si>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</si>
  <si>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</si>
  <si>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</si>
  <si>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</si>
  <si>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</si>
  <si>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</si>
  <si>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</si>
  <si>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</si>
  <si>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</si>
  <si>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</si>
  <si>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</si>
  <si>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</si>
  <si>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</si>
  <si>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</si>
  <si>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</si>
  <si>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</si>
  <si>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</si>
  <si>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</si>
  <si>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</si>
  <si>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</si>
  <si>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</si>
  <si>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</si>
  <si>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</si>
  <si>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</si>
  <si>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</si>
  <si>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</si>
  <si>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</si>
  <si>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</si>
  <si>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</si>
  <si>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</si>
  <si>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</si>
  <si>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</si>
  <si>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</si>
  <si>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</si>
  <si>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</si>
  <si>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</si>
  <si>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</si>
  <si>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</si>
  <si>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</si>
  <si>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</si>
  <si>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</si>
  <si>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</si>
  <si>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</si>
  <si>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</si>
  <si>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</si>
  <si>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</si>
  <si>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</si>
  <si>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</si>
  <si>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</si>
  <si>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</si>
  <si>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</si>
  <si>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</si>
  <si>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</si>
  <si>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</si>
  <si>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</si>
  <si>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</si>
  <si>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</si>
  <si>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</si>
  <si>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</si>
  <si>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</si>
  <si>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</si>
  <si>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</si>
  <si>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</si>
  <si>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</si>
  <si>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</si>
  <si>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</si>
  <si>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</si>
  <si>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</si>
  <si>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</si>
  <si>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</si>
  <si>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</si>
  <si>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</si>
  <si>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</si>
  <si>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</si>
  <si>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</si>
  <si>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</si>
  <si>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</si>
  <si>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</si>
  <si>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</si>
  <si>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</si>
  <si>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</si>
  <si>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</si>
  <si>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</si>
  <si>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</si>
  <si>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</si>
  <si>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</si>
  <si>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</si>
  <si>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</si>
  <si>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</si>
  <si>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</si>
  <si>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</si>
  <si>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</si>
  <si>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</si>
  <si>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</si>
  <si>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</si>
  <si>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</si>
  <si>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</si>
  <si>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</si>
  <si>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</si>
  <si>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</si>
  <si>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</si>
  <si>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</si>
  <si>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</si>
  <si>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</si>
  <si>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</si>
  <si>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</si>
  <si>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</si>
  <si>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</si>
  <si>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</si>
  <si>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</si>
  <si>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</si>
  <si>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</si>
  <si>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</si>
  <si>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</si>
  <si>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</si>
  <si>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</si>
  <si>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</si>
  <si>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</si>
  <si>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</si>
  <si>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</si>
  <si>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</si>
  <si>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</si>
  <si>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</si>
  <si>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</si>
  <si>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</si>
  <si>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</si>
  <si>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</si>
  <si>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</si>
  <si>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</si>
  <si>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</si>
  <si>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</si>
  <si>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</si>
  <si>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</si>
  <si>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</si>
  <si>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</si>
  <si>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</si>
  <si>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</si>
  <si>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</si>
  <si>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</si>
  <si>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</si>
  <si>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</si>
  <si>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</si>
  <si>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</si>
  <si>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</si>
  <si>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</si>
  <si>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</si>
  <si>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</si>
  <si>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</si>
  <si>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</si>
  <si>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</si>
  <si>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</si>
  <si>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</si>
  <si>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</si>
  <si>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</si>
  <si>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</si>
  <si>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</si>
  <si>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</si>
  <si>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</si>
  <si>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</si>
  <si>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</si>
  <si>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</si>
  <si>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</si>
  <si>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</si>
  <si>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</si>
  <si>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</si>
  <si>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</si>
  <si>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</si>
  <si>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</si>
  <si>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</si>
  <si>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</si>
  <si>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</si>
  <si>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</si>
  <si>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</si>
  <si>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</si>
  <si>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</si>
  <si>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</si>
  <si>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</si>
  <si>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</si>
  <si>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</si>
  <si>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</si>
  <si>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</si>
  <si>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</si>
  <si>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</si>
  <si>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</si>
  <si>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</si>
  <si>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</si>
  <si>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</si>
  <si>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</si>
  <si>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</si>
  <si>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</si>
  <si>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</si>
  <si>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</si>
  <si>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</si>
  <si>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</si>
  <si>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</si>
  <si>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</si>
  <si>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</si>
  <si>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</si>
  <si>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</si>
  <si>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</si>
  <si>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</si>
  <si>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</si>
  <si>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</si>
  <si>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</si>
  <si>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</si>
  <si>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</si>
  <si>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</si>
  <si>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</si>
  <si>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</si>
  <si>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</si>
  <si>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</si>
  <si>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</si>
  <si>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</si>
  <si>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</si>
  <si>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</si>
  <si>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</si>
  <si>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</si>
  <si>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</si>
  <si>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</si>
  <si>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</si>
  <si>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</si>
  <si>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</si>
  <si>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</si>
  <si>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</si>
  <si>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</si>
  <si>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</si>
  <si>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</si>
  <si>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</si>
  <si>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</si>
  <si>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</si>
  <si>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</si>
  <si>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</si>
  <si>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</si>
  <si>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</si>
  <si>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</si>
  <si>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</si>
  <si>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</si>
  <si>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</si>
  <si>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</si>
  <si>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</si>
  <si>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</si>
  <si>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</si>
  <si>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</si>
  <si>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</si>
  <si>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</si>
  <si>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</si>
  <si>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</si>
  <si>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</si>
  <si>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</si>
  <si>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</si>
  <si>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</si>
  <si>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</si>
  <si>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</si>
  <si>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</si>
  <si>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</si>
  <si>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</si>
  <si>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</si>
  <si>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</si>
  <si>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</si>
  <si>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</si>
  <si>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</si>
  <si>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</si>
  <si>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</si>
  <si>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</si>
  <si>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</si>
  <si>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</si>
  <si>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</si>
  <si>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</si>
  <si>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</si>
  <si>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</si>
  <si>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</si>
  <si>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</si>
  <si>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</si>
  <si>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</si>
  <si>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</si>
  <si>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</si>
  <si>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</si>
  <si>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</si>
  <si>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</si>
  <si>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</si>
  <si>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</si>
  <si>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</si>
  <si>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</si>
  <si>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</si>
  <si>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</si>
  <si>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</si>
  <si>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</si>
  <si>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</si>
  <si>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</si>
  <si>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</si>
  <si>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</si>
  <si>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</si>
  <si>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</si>
  <si>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</si>
  <si>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</si>
  <si>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</si>
  <si>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</si>
  <si>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</si>
  <si>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</si>
  <si>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</si>
  <si>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</si>
  <si>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</si>
  <si>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</si>
  <si>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</si>
  <si>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</si>
  <si>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</si>
  <si>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</si>
  <si>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</si>
  <si>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</si>
  <si>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</si>
  <si>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</si>
  <si>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</si>
  <si>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</si>
  <si>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</si>
  <si>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</si>
  <si>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</si>
  <si>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</si>
  <si>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</si>
  <si>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</si>
  <si>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</si>
  <si>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</si>
  <si>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</si>
  <si>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</si>
  <si>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</si>
  <si>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</si>
  <si>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</si>
  <si>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</si>
  <si>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</si>
  <si>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</si>
  <si>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</si>
  <si>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</si>
  <si>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</si>
  <si>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</si>
  <si>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</si>
  <si>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</si>
  <si>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</si>
  <si>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</si>
  <si>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</si>
  <si>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</si>
  <si>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</si>
  <si>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</si>
  <si>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</si>
  <si>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</si>
  <si>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</si>
  <si>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</si>
  <si>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</si>
  <si>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</si>
  <si>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</si>
  <si>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</si>
  <si>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</si>
  <si>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</si>
  <si>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</si>
  <si>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</si>
  <si>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</si>
  <si>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</si>
  <si>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</si>
  <si>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</si>
  <si>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</si>
  <si>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</si>
  <si>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</si>
  <si>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</si>
  <si>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</si>
  <si>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</si>
  <si>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</si>
  <si>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</si>
  <si>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</si>
  <si>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</si>
  <si>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</si>
  <si>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</si>
  <si>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</si>
  <si>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</si>
  <si>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</si>
  <si>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</si>
  <si>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</si>
  <si>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</si>
  <si>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</si>
  <si>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</si>
  <si>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</si>
  <si>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</si>
  <si>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</si>
  <si>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</si>
  <si>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</si>
  <si>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</si>
  <si>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</si>
  <si>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</si>
  <si>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</si>
  <si>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</si>
  <si>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</si>
  <si>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</si>
  <si>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</si>
  <si>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</si>
  <si>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</si>
  <si>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</si>
  <si>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</si>
  <si>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</si>
  <si>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</si>
  <si>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</si>
  <si>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</si>
  <si>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</si>
  <si>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</si>
  <si>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</si>
  <si>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</si>
  <si>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</si>
  <si>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</si>
  <si>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</si>
  <si>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</si>
  <si>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</si>
  <si>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</si>
  <si>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</si>
  <si>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</si>
  <si>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</si>
  <si>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</si>
  <si>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</si>
  <si>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</si>
  <si>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</si>
  <si>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</si>
  <si>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</si>
  <si>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</si>
  <si>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</si>
  <si>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</si>
  <si>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</si>
  <si>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</si>
  <si>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</si>
  <si>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</si>
  <si>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</si>
  <si>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</si>
  <si>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</si>
  <si>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</si>
  <si>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</si>
  <si>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</si>
  <si>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</si>
  <si>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</si>
  <si>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</si>
  <si>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</si>
  <si>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</si>
  <si>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</si>
  <si>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</si>
  <si>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</si>
  <si>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</si>
  <si>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</si>
  <si>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</si>
  <si>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</si>
  <si>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</si>
  <si>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</si>
  <si>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</si>
  <si>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</si>
  <si>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</si>
  <si>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</si>
  <si>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</si>
  <si>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</si>
  <si>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</si>
  <si>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</si>
  <si>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</si>
  <si>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</si>
  <si>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</si>
  <si>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</si>
  <si>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</si>
  <si>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</si>
  <si>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</si>
  <si>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</si>
  <si>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</si>
  <si>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</si>
  <si>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</si>
  <si>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</si>
  <si>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</si>
  <si>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</si>
  <si>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</si>
  <si>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</si>
  <si>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</si>
  <si>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</si>
  <si>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</si>
  <si>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</si>
  <si>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</si>
  <si>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</si>
  <si>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</si>
  <si>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</si>
  <si>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</si>
  <si>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</si>
  <si>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</si>
  <si>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</si>
  <si>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</si>
  <si>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</si>
  <si>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</si>
  <si>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</si>
  <si>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</si>
  <si>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</si>
  <si>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</si>
  <si>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</si>
  <si>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</si>
  <si>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</si>
  <si>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</si>
  <si>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</si>
  <si>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</si>
  <si>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</si>
  <si>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</si>
  <si>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</si>
  <si>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</si>
  <si>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</si>
  <si>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</si>
  <si>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</si>
  <si>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</si>
  <si>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</si>
  <si>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</si>
  <si>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</si>
  <si>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</si>
  <si>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</si>
  <si>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</si>
  <si>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</si>
  <si>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</si>
  <si>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</si>
  <si>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</si>
  <si>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</si>
  <si>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</si>
  <si>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</si>
  <si>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</si>
  <si>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</si>
  <si>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</si>
  <si>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</si>
  <si>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</si>
  <si>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</si>
  <si>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</si>
  <si>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</si>
  <si>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</si>
  <si>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</si>
  <si>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</si>
  <si>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</si>
  <si>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</si>
  <si>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</si>
  <si>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</si>
  <si>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</si>
  <si>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</si>
  <si>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</si>
  <si>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</si>
  <si>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</si>
  <si>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</si>
  <si>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</si>
  <si>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</si>
  <si>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</si>
  <si>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</si>
  <si>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</si>
  <si>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</si>
  <si>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</si>
  <si>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</si>
  <si>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</si>
  <si>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</si>
  <si>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</si>
  <si>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</si>
  <si>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</si>
  <si>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</si>
  <si>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</si>
  <si>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</si>
  <si>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</si>
  <si>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</si>
  <si>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</si>
  <si>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</si>
  <si>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</si>
  <si>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</si>
  <si>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</si>
  <si>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</si>
  <si>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</si>
  <si>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</si>
  <si>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</si>
  <si>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</si>
  <si>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</si>
  <si>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</si>
  <si>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</si>
  <si>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</si>
  <si>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</si>
  <si>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</si>
  <si>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</si>
  <si>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</si>
  <si>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</si>
  <si>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</si>
  <si>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</si>
  <si>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</si>
  <si>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</si>
  <si>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</si>
  <si>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</si>
  <si>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</si>
  <si>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</si>
  <si>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</si>
  <si>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</si>
  <si>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</si>
  <si>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</si>
  <si>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</si>
  <si>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</si>
  <si>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</si>
  <si>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</si>
  <si>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</si>
  <si>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</si>
  <si>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</si>
  <si>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</si>
  <si>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</si>
  <si>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</si>
  <si>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</si>
  <si>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</si>
  <si>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</si>
  <si>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</si>
  <si>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</si>
  <si>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</si>
  <si>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</si>
  <si>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</si>
  <si>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</si>
  <si>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</si>
  <si>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</si>
  <si>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</si>
  <si>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</si>
  <si>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</si>
  <si>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</si>
  <si>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</si>
  <si>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</si>
  <si>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</si>
  <si>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</si>
  <si>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</si>
  <si>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</si>
  <si>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</si>
  <si>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</si>
  <si>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</si>
  <si>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</si>
  <si>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</si>
  <si>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</si>
  <si>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</si>
  <si>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</si>
  <si>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</si>
  <si>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</si>
  <si>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</si>
  <si>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</si>
  <si>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</si>
  <si>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</si>
  <si>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</si>
  <si>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</si>
  <si>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</si>
  <si>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</si>
  <si>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</si>
  <si>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</si>
  <si>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</si>
  <si>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</si>
  <si>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</si>
  <si>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</si>
  <si>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</si>
  <si>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</si>
  <si>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</si>
  <si>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</si>
  <si>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</si>
  <si>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</si>
  <si>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</si>
  <si>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</si>
  <si>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</si>
  <si>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</si>
  <si>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</si>
  <si>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</si>
  <si>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</si>
  <si>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</si>
  <si>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</si>
  <si>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</si>
  <si>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</si>
  <si>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</si>
  <si>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</si>
  <si>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</si>
  <si>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</si>
  <si>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</si>
  <si>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</si>
  <si>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</si>
  <si>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</si>
  <si>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</si>
  <si>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</si>
  <si>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</si>
  <si>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</si>
  <si>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</si>
  <si>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</si>
  <si>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</si>
  <si>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</si>
  <si>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</si>
  <si>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</si>
  <si>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</si>
  <si>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</si>
  <si>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</si>
  <si>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</si>
  <si>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</si>
  <si>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</si>
  <si>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</si>
  <si>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</si>
  <si>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</si>
  <si>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</si>
  <si>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</si>
  <si>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</si>
  <si>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</si>
  <si>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</si>
  <si>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</si>
  <si>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</si>
  <si>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</si>
  <si>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</si>
  <si>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</si>
  <si>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</si>
  <si>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</si>
  <si>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</si>
  <si>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</si>
  <si>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</si>
  <si>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</si>
  <si>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</si>
  <si>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</si>
  <si>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</si>
  <si>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</si>
  <si>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</si>
  <si>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</si>
  <si>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</si>
  <si>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</si>
  <si>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</si>
  <si>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</si>
  <si>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</si>
  <si>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</si>
  <si>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</si>
  <si>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</si>
  <si>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</si>
  <si>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</si>
  <si>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</si>
  <si>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</si>
  <si>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</si>
  <si>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</si>
  <si>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</si>
  <si>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</si>
  <si>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</si>
  <si>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</si>
  <si>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</si>
  <si>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</si>
  <si>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</si>
  <si>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</si>
  <si>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</si>
  <si>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</si>
  <si>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</si>
  <si>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</si>
  <si>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</si>
  <si>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</si>
  <si>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</si>
  <si>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</si>
  <si>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</si>
  <si>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</si>
  <si>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</si>
  <si>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</si>
  <si>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</si>
  <si>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</si>
  <si>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</si>
  <si>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</si>
  <si>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</si>
  <si>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</si>
  <si>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</si>
  <si>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</si>
  <si>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</si>
  <si>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</si>
  <si>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</si>
  <si>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</si>
  <si>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</si>
  <si>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</si>
  <si>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</si>
  <si>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</si>
  <si>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</si>
  <si>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</si>
  <si>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</si>
  <si>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</si>
  <si>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</si>
  <si>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</si>
  <si>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</si>
  <si>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</si>
  <si>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</si>
  <si>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</si>
  <si>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</si>
  <si>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</si>
  <si>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</si>
  <si>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</si>
  <si>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</si>
  <si>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</si>
  <si>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</si>
  <si>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</si>
  <si>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</si>
  <si>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</si>
  <si>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</si>
  <si>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</si>
  <si>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</si>
  <si>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</si>
  <si>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</si>
  <si>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</si>
  <si>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</si>
  <si>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</si>
  <si>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</si>
  <si>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</si>
  <si>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</si>
  <si>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</si>
  <si>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</si>
  <si>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</si>
  <si>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</si>
  <si>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</si>
  <si>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</si>
  <si>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</si>
  <si>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</si>
  <si>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</si>
  <si>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</si>
  <si>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</si>
  <si>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</si>
  <si>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</si>
  <si>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</si>
  <si>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</si>
  <si>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</si>
  <si>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</si>
  <si>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</si>
  <si>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</si>
  <si>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</si>
  <si>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</si>
  <si>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</si>
  <si>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</si>
  <si>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</si>
  <si>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</si>
  <si>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</si>
  <si>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</si>
  <si>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</si>
  <si>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</si>
  <si>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</si>
  <si>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</si>
  <si>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</si>
  <si>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</si>
  <si>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</si>
  <si>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</si>
  <si>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</si>
  <si>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</si>
  <si>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</si>
  <si>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</si>
  <si>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</si>
  <si>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</si>
  <si>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</si>
  <si>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</si>
  <si>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</si>
  <si>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</si>
  <si>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</si>
  <si>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</si>
  <si>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</si>
  <si>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</si>
  <si>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</si>
  <si>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</si>
  <si>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</si>
  <si>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</si>
  <si>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</si>
  <si>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</si>
  <si>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</si>
  <si>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</si>
  <si>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</si>
  <si>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</si>
  <si>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</si>
  <si>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</si>
  <si>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</si>
  <si>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</si>
  <si>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</si>
  <si>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</si>
  <si>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</si>
  <si>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</si>
  <si>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</si>
  <si>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</si>
  <si>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</si>
  <si>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</si>
  <si>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</si>
  <si>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</si>
  <si>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</si>
  <si>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</si>
  <si>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</si>
  <si>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</si>
  <si>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</si>
  <si>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</si>
  <si>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</si>
  <si>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</si>
  <si>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</si>
  <si>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</si>
  <si>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</si>
  <si>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</si>
  <si>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</si>
  <si>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</si>
  <si>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</si>
  <si>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</si>
  <si>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</si>
  <si>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</si>
  <si>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</si>
  <si>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</si>
  <si>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</si>
  <si>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</si>
  <si>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</si>
  <si>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</si>
  <si>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</si>
  <si>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</si>
  <si>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</si>
  <si>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</si>
  <si>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</si>
  <si>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</si>
  <si>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</si>
  <si>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</si>
  <si>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</si>
  <si>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</si>
  <si>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</si>
  <si>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</si>
  <si>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</si>
  <si>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</si>
  <si>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</si>
  <si>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</si>
  <si>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</si>
  <si>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</si>
  <si>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</si>
  <si>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</si>
  <si>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</si>
  <si>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</si>
  <si>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</si>
  <si>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</si>
  <si>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</si>
  <si>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</si>
  <si>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</si>
  <si>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</si>
  <si>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</si>
  <si>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</si>
  <si>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</si>
  <si>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</si>
  <si>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</si>
  <si>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</si>
  <si>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</si>
  <si>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</si>
  <si>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</si>
  <si>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</si>
  <si>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</si>
  <si>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</si>
  <si>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</si>
  <si>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</si>
  <si>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</si>
  <si>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</si>
  <si>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</si>
  <si>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</si>
  <si>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</si>
  <si>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</si>
  <si>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</si>
  <si>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</si>
  <si>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</si>
  <si>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</si>
  <si>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</si>
  <si>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</si>
  <si>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</si>
  <si>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</si>
  <si>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</si>
  <si>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</si>
  <si>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</si>
  <si>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</si>
  <si>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</si>
  <si>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</si>
  <si>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</si>
  <si>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</si>
  <si>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</si>
  <si>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</si>
  <si>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</si>
  <si>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</si>
  <si>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</si>
  <si>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</si>
  <si>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</si>
  <si>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</si>
  <si>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</si>
  <si>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</si>
  <si>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</si>
  <si>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</si>
  <si>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</si>
  <si>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</si>
  <si>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</si>
  <si>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</si>
  <si>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</si>
  <si>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</si>
  <si>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</si>
  <si>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</si>
  <si>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</si>
  <si>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</si>
  <si>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</si>
  <si>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</si>
  <si>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</si>
  <si>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</si>
  <si>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</si>
  <si>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</si>
  <si>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</si>
  <si>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</si>
  <si>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</si>
  <si>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</si>
  <si>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</si>
  <si>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</si>
  <si>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</si>
  <si>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</si>
  <si>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</si>
  <si>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</si>
  <si>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</si>
  <si>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</si>
  <si>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</si>
  <si>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</si>
  <si>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</si>
  <si>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</si>
  <si>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</si>
  <si>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</si>
  <si>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</si>
  <si>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</si>
  <si>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</si>
  <si>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</si>
  <si>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</si>
  <si>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</si>
  <si>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</si>
  <si>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</si>
  <si>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</si>
  <si>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</si>
  <si>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</si>
  <si>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</si>
  <si>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</si>
  <si>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</si>
  <si>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</si>
  <si>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</si>
  <si>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</si>
  <si>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</si>
  <si>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</si>
  <si>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</si>
  <si>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</si>
  <si>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</si>
  <si>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</si>
  <si>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</si>
  <si>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</si>
  <si>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</si>
  <si>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</si>
  <si>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</si>
  <si>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</si>
  <si>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</si>
  <si>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</si>
  <si>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</si>
  <si>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</si>
  <si>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</si>
  <si>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</si>
  <si>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</si>
  <si>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</si>
  <si>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</si>
  <si>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</si>
  <si>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</si>
  <si>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</si>
  <si>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</si>
  <si>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</si>
  <si>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</si>
  <si>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</si>
  <si>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</si>
  <si>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</si>
  <si>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</si>
  <si>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</si>
  <si>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</si>
  <si>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</si>
  <si>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</si>
  <si>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</si>
  <si>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</si>
  <si>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</si>
  <si>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</si>
  <si>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</si>
  <si>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</si>
  <si>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</si>
  <si>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</si>
  <si>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</si>
  <si>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</si>
  <si>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</si>
  <si>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</si>
  <si>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</si>
  <si>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</si>
  <si>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</si>
  <si>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</si>
  <si>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</si>
  <si>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</si>
  <si>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</si>
  <si>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</si>
  <si>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</si>
  <si>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</si>
  <si>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</si>
  <si>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</si>
  <si>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</si>
  <si>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</si>
  <si>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</si>
  <si>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</si>
  <si>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</si>
  <si>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</si>
  <si>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</si>
  <si>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</si>
  <si>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</si>
  <si>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</si>
  <si>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</si>
  <si>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</si>
  <si>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</si>
  <si>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</si>
  <si>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</si>
  <si>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</si>
  <si>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</si>
  <si>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</si>
  <si>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</si>
  <si>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</si>
  <si>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</si>
  <si>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</si>
  <si>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</si>
  <si>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</si>
  <si>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</si>
  <si>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</si>
  <si>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</si>
  <si>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</si>
  <si>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</si>
  <si>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</si>
  <si>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</si>
  <si>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</si>
  <si>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</si>
  <si>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</si>
  <si>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</si>
  <si>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</si>
  <si>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</si>
  <si>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</si>
  <si>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</si>
  <si>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</si>
  <si>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</si>
  <si>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</si>
  <si>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</si>
  <si>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</si>
  <si>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</si>
  <si>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</si>
  <si>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</si>
  <si>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</si>
  <si>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</si>
  <si>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</si>
  <si>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</si>
  <si>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</si>
  <si>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</si>
  <si>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</si>
  <si>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</si>
  <si>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</si>
  <si>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</si>
  <si>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</si>
  <si>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</si>
  <si>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</si>
  <si>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</si>
  <si>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</si>
  <si>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</si>
  <si>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</si>
  <si>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</si>
  <si>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</si>
  <si>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</si>
  <si>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</si>
  <si>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</si>
  <si>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</si>
  <si>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</si>
  <si>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</si>
  <si>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</si>
  <si>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</si>
  <si>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</si>
  <si>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</si>
  <si>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</si>
  <si>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</si>
  <si>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</si>
  <si>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</si>
  <si>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</si>
  <si>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</si>
  <si>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</si>
  <si>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</si>
  <si>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</si>
  <si>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</si>
  <si>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</si>
  <si>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</si>
  <si>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</si>
  <si>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</si>
  <si>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</si>
  <si>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</si>
  <si>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</si>
  <si>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</si>
  <si>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</si>
  <si>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</si>
  <si>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</si>
  <si>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</si>
  <si>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</si>
  <si>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</si>
  <si>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</si>
  <si>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</si>
  <si>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</si>
  <si>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</si>
  <si>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</si>
  <si>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</si>
  <si>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</si>
  <si>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</si>
  <si>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</si>
  <si>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</si>
  <si>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</si>
  <si>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</si>
  <si>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</si>
  <si>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</si>
  <si>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</si>
  <si>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</si>
  <si>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</si>
  <si>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</si>
  <si>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</si>
  <si>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</si>
  <si>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</si>
  <si>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</si>
  <si>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</si>
  <si>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</si>
  <si>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</si>
  <si>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</si>
  <si>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</si>
  <si>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</si>
  <si>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</si>
  <si>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</si>
  <si>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</si>
  <si>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</si>
  <si>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</si>
  <si>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</si>
  <si>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</si>
  <si>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</si>
  <si>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</si>
  <si>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</si>
  <si>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</si>
  <si>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</si>
  <si>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</si>
  <si>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</si>
  <si>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</si>
  <si>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</si>
  <si>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</si>
  <si>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</si>
  <si>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</si>
  <si>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</si>
  <si>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</si>
  <si>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</si>
  <si>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</si>
  <si>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</si>
  <si>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</si>
  <si>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</si>
  <si>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</si>
  <si>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</si>
  <si>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</si>
  <si>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</si>
  <si>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</si>
  <si>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</si>
  <si>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</si>
  <si>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</si>
  <si>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</si>
  <si>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</si>
  <si>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</si>
  <si>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</si>
  <si>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</si>
  <si>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</si>
  <si>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</si>
  <si>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</si>
  <si>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</si>
  <si>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</si>
  <si>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</si>
  <si>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</si>
  <si>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</si>
  <si>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</si>
  <si>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</si>
  <si>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</si>
  <si>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</si>
  <si>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</si>
  <si>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</si>
  <si>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</si>
  <si>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</si>
  <si>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</si>
  <si>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</si>
  <si>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</si>
  <si>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</si>
  <si>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</si>
  <si>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</si>
  <si>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</si>
  <si>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</si>
  <si>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</si>
  <si>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</si>
  <si>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</si>
  <si>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</si>
  <si>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</si>
  <si>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</si>
  <si>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</si>
  <si>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</si>
  <si>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</si>
  <si>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</si>
  <si>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</si>
  <si>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</si>
  <si>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</si>
  <si>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</si>
  <si>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</si>
  <si>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</si>
  <si>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</si>
  <si>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</si>
  <si>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</si>
  <si>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</si>
  <si>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</si>
  <si>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</si>
  <si>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</si>
  <si>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</si>
  <si>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</si>
  <si>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</si>
  <si>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</si>
  <si>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</si>
  <si>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</si>
  <si>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</si>
  <si>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</si>
  <si>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</si>
  <si>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</si>
  <si>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</si>
  <si>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</si>
  <si>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</si>
  <si>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</si>
  <si>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</si>
  <si>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</si>
  <si>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</si>
  <si>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</si>
  <si>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</si>
  <si>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</si>
  <si>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</si>
  <si>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</si>
  <si>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</si>
  <si>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</si>
  <si>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</si>
  <si>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</si>
  <si>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</si>
  <si>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</si>
  <si>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</si>
  <si>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</si>
  <si>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</si>
  <si>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</si>
  <si>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</si>
  <si>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</si>
  <si>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</si>
  <si>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</si>
  <si>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</si>
  <si>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</si>
  <si>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</si>
  <si>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</si>
  <si>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</si>
  <si>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</si>
  <si>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</si>
  <si>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</si>
  <si>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</si>
  <si>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</si>
  <si>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</si>
  <si>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</si>
  <si>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</si>
  <si>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</si>
  <si>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</si>
  <si>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</si>
  <si>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</si>
  <si>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</si>
  <si>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</si>
  <si>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</si>
  <si>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</si>
  <si>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</si>
  <si>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</si>
  <si>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</si>
  <si>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</si>
  <si>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</si>
  <si>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</si>
  <si>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</si>
  <si>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</si>
  <si>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</si>
  <si>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</si>
  <si>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</si>
  <si>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</si>
  <si>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</si>
  <si>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</si>
  <si>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</si>
  <si>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</si>
  <si>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</si>
  <si>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</si>
  <si>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</si>
  <si>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</si>
  <si>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</si>
  <si>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</si>
  <si>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</si>
  <si>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</si>
  <si>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</si>
  <si>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</si>
  <si>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</si>
  <si>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</si>
  <si>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</si>
  <si>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</si>
  <si>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</si>
  <si>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</si>
  <si>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</si>
  <si>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</si>
  <si>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</si>
  <si>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</si>
  <si>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</si>
  <si>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</si>
  <si>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</si>
  <si>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</si>
  <si>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</si>
  <si>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</si>
  <si>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</si>
  <si>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</si>
  <si>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</si>
  <si>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</si>
  <si>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</si>
  <si>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</si>
  <si>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</si>
  <si>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</si>
  <si>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</si>
  <si>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</si>
  <si>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</si>
  <si>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</si>
  <si>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</si>
  <si>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</si>
  <si>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</si>
  <si>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</si>
  <si>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</si>
  <si>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</si>
  <si>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</si>
  <si>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</si>
  <si>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</si>
  <si>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</si>
  <si>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</si>
  <si>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</si>
  <si>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</si>
  <si>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</si>
  <si>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</si>
  <si>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</si>
  <si>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</si>
  <si>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</si>
  <si>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</si>
  <si>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</si>
  <si>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</si>
  <si>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</si>
  <si>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</si>
  <si>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</si>
  <si>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</si>
  <si>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</si>
  <si>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</si>
  <si>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</si>
  <si>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</si>
  <si>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</si>
  <si>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</si>
  <si>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</si>
  <si>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</si>
  <si>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</si>
  <si>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</si>
  <si>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</si>
  <si>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</si>
  <si>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</si>
  <si>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</si>
  <si>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</si>
  <si>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</si>
  <si>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</si>
  <si>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</si>
  <si>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</si>
  <si>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</si>
  <si>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</si>
  <si>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</si>
  <si>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</si>
  <si>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</si>
  <si>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</si>
  <si>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</si>
  <si>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</si>
  <si>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</si>
  <si>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</si>
  <si>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</si>
  <si>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</si>
  <si>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</si>
  <si>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</si>
  <si>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</si>
  <si>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</si>
  <si>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</si>
  <si>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</si>
  <si>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</si>
  <si>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</si>
  <si>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</si>
  <si>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</si>
  <si>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</si>
  <si>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</si>
  <si>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</si>
  <si>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</si>
  <si>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</si>
  <si>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</si>
  <si>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</si>
  <si>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</si>
  <si>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</si>
  <si>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</si>
  <si>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</si>
  <si>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</si>
  <si>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</si>
  <si>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</si>
  <si>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</si>
  <si>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</si>
  <si>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</si>
  <si>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</si>
  <si>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</si>
  <si>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</si>
  <si>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</si>
  <si>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</si>
  <si>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</si>
  <si>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</si>
  <si>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</si>
  <si>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</si>
  <si>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</si>
  <si>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</si>
  <si>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</si>
  <si>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</si>
  <si>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</si>
  <si>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</si>
  <si>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</si>
  <si>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</si>
  <si>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</si>
  <si>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</si>
  <si>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</si>
  <si>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</si>
  <si>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</si>
  <si>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</si>
  <si>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</si>
  <si>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</si>
  <si>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</si>
  <si>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</si>
  <si>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</si>
  <si>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</si>
  <si>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</si>
  <si>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</si>
  <si>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</si>
  <si>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</si>
  <si>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</si>
  <si>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</si>
  <si>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</si>
  <si>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</si>
  <si>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</si>
  <si>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</si>
  <si>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</si>
  <si>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</si>
  <si>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</si>
  <si>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</si>
  <si>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</si>
  <si>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</si>
  <si>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</si>
  <si>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</si>
  <si>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</si>
  <si>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</si>
  <si>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</si>
  <si>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</si>
  <si>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</si>
  <si>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</si>
  <si>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</si>
  <si>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</si>
  <si>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</si>
  <si>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</si>
  <si>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</si>
  <si>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</si>
  <si>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</si>
  <si>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</si>
  <si>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</si>
  <si>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</si>
  <si>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</si>
  <si>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</si>
  <si>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</si>
  <si>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</si>
  <si>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</si>
  <si>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</si>
  <si>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</si>
  <si>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</si>
  <si>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</si>
  <si>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</si>
  <si>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</si>
  <si>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</si>
  <si>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</si>
  <si>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</si>
  <si>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</si>
  <si>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</si>
  <si>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</si>
  <si>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</si>
  <si>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</si>
  <si>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</si>
  <si>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</si>
  <si>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</si>
  <si>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</si>
  <si>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</si>
  <si>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</si>
  <si>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</si>
  <si>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</si>
  <si>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</si>
  <si>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</si>
  <si>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</si>
  <si>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</si>
  <si>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</si>
  <si>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</si>
  <si>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</si>
  <si>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</si>
  <si>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</si>
  <si>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</si>
  <si>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</si>
  <si>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</si>
  <si>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</si>
  <si>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</si>
  <si>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</si>
  <si>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</si>
  <si>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</si>
  <si>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</si>
  <si>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</si>
  <si>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</si>
  <si>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</si>
  <si>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</si>
  <si>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</si>
  <si>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</si>
  <si>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</si>
  <si>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</si>
  <si>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</si>
  <si>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</si>
  <si>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</si>
  <si>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</si>
  <si>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</si>
  <si>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</si>
  <si>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</si>
  <si>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</si>
  <si>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</si>
  <si>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</si>
  <si>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</si>
  <si>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</si>
  <si>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</si>
  <si>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</si>
  <si>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</si>
  <si>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</si>
  <si>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</si>
  <si>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</si>
  <si>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</si>
  <si>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</si>
  <si>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</si>
  <si>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</si>
  <si>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</si>
  <si>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</si>
  <si>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</si>
  <si>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</si>
  <si>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</si>
  <si>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</si>
  <si>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</si>
  <si>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</si>
  <si>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</si>
  <si>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</si>
  <si>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</si>
  <si>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</si>
  <si>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</si>
  <si>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</si>
  <si>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</si>
  <si>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</si>
  <si>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</si>
  <si>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</si>
  <si>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</si>
  <si>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</si>
  <si>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</si>
  <si>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</si>
  <si>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</si>
  <si>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</si>
  <si>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</si>
  <si>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</si>
  <si>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</si>
  <si>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</si>
  <si>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</si>
  <si>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</si>
  <si>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</si>
  <si>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</si>
  <si>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</si>
  <si>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</si>
  <si>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</si>
  <si>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</si>
  <si>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</si>
  <si>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</si>
  <si>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</si>
  <si>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</si>
  <si>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</si>
  <si>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</si>
  <si>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</si>
  <si>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</si>
  <si>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</si>
  <si>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</si>
  <si>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</si>
  <si>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</si>
  <si>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</si>
  <si>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</si>
  <si>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</si>
  <si>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</si>
  <si>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</si>
  <si>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</si>
  <si>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</si>
  <si>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</si>
  <si>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</si>
  <si>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</si>
  <si>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</si>
  <si>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</si>
  <si>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</si>
  <si>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</si>
  <si>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</si>
  <si>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</si>
  <si>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</si>
  <si>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</si>
  <si>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</si>
  <si>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</si>
  <si>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</si>
  <si>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</si>
  <si>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</si>
  <si>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</si>
  <si>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</si>
  <si>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</si>
  <si>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</si>
  <si>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</si>
  <si>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</si>
  <si>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</si>
  <si>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</si>
  <si>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</si>
  <si>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</si>
  <si>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</si>
  <si>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</si>
  <si>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</si>
  <si>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</si>
  <si>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</si>
  <si>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</si>
  <si>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</si>
  <si>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</si>
  <si>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</si>
  <si>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</si>
  <si>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</si>
  <si>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</si>
  <si>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</si>
  <si>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</si>
  <si>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</si>
  <si>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</si>
  <si>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</si>
  <si>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</si>
  <si>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</si>
  <si>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</si>
  <si>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</si>
  <si>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</si>
  <si>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</si>
  <si>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</si>
  <si>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</si>
  <si>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</si>
  <si>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</si>
  <si>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</si>
  <si>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</si>
  <si>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</si>
  <si>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</si>
  <si>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</si>
  <si>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</si>
  <si>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</si>
  <si>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</si>
  <si>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</si>
  <si>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</si>
  <si>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</si>
  <si>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</si>
  <si>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</si>
  <si>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</si>
  <si>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</si>
  <si>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</si>
  <si>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</si>
  <si>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</si>
  <si>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</si>
  <si>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</si>
  <si>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</si>
  <si>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</si>
  <si>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</si>
  <si>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</si>
  <si>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</si>
  <si>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</si>
  <si>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</si>
  <si>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</si>
  <si>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</si>
  <si>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</si>
  <si>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</si>
  <si>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</si>
  <si>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</si>
  <si>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</si>
  <si>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</si>
  <si>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</si>
  <si>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</si>
  <si>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</si>
  <si>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</si>
  <si>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</si>
  <si>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</si>
  <si>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</si>
  <si>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</si>
  <si>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</si>
  <si>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</si>
  <si>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</si>
  <si>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</si>
  <si>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</si>
  <si>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</si>
  <si>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</si>
  <si>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</si>
  <si>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</si>
  <si>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</si>
  <si>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</si>
  <si>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</si>
  <si>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</si>
  <si>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</si>
  <si>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</si>
  <si>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</si>
  <si>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</si>
  <si>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</si>
  <si>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</si>
  <si>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</si>
  <si>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</si>
  <si>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</si>
  <si>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</si>
  <si>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</si>
  <si>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</si>
  <si>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</si>
  <si>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</si>
  <si>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</si>
  <si>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</si>
  <si>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</si>
  <si>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</si>
  <si>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</si>
  <si>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</si>
  <si>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</si>
  <si>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</si>
  <si>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</si>
  <si>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</si>
  <si>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</si>
  <si>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</si>
  <si>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</si>
  <si>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</si>
  <si>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</si>
  <si>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</si>
  <si>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</si>
  <si>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</si>
  <si>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</si>
  <si>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</si>
  <si>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</si>
  <si>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</si>
  <si>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</si>
  <si>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</si>
  <si>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</si>
  <si>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</si>
  <si>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</si>
  <si>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</si>
  <si>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</si>
  <si>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</si>
  <si>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</si>
  <si>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</si>
  <si>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</si>
  <si>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</si>
  <si>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</si>
  <si>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</si>
  <si>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</si>
  <si>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</si>
  <si>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</si>
  <si>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</si>
  <si>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</si>
  <si>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</si>
  <si>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</si>
  <si>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</si>
  <si>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</si>
  <si>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</si>
  <si>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</si>
  <si>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</si>
  <si>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</si>
  <si>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</si>
  <si>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</si>
  <si>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</si>
  <si>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</si>
  <si>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</si>
  <si>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</si>
  <si>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</si>
  <si>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</si>
  <si>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</si>
  <si>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</si>
  <si>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</si>
  <si>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</si>
  <si>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</si>
  <si>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</si>
  <si>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</si>
  <si>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</si>
  <si>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</si>
  <si>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</si>
  <si>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</si>
  <si>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</si>
  <si>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</si>
  <si>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</si>
  <si>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</si>
  <si>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</si>
  <si>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</si>
  <si>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</si>
  <si>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</si>
  <si>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</si>
  <si>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</si>
  <si>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</si>
  <si>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</si>
  <si>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</si>
  <si>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</si>
  <si>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</si>
  <si>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</si>
  <si>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</si>
  <si>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</si>
  <si>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</si>
  <si>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</si>
  <si>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</si>
  <si>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</si>
  <si>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</si>
  <si>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</si>
  <si>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</si>
  <si>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</si>
  <si>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</si>
  <si>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</si>
  <si>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</si>
  <si>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</si>
  <si>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</si>
  <si>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</si>
  <si>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</si>
  <si>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</si>
  <si>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</si>
  <si>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</si>
  <si>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</si>
  <si>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</si>
  <si>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</si>
  <si>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</si>
  <si>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</si>
  <si>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</si>
  <si>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</si>
  <si>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</si>
  <si>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</si>
  <si>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</si>
  <si>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</si>
  <si>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</si>
  <si>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</si>
  <si>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</si>
  <si>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</si>
  <si>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</si>
  <si>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</si>
  <si>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</si>
  <si>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</si>
  <si>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</si>
  <si>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</si>
  <si>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</si>
  <si>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</si>
  <si>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</si>
  <si>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</si>
  <si>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</si>
  <si>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</si>
  <si>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</si>
  <si>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</si>
  <si>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</si>
  <si>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</si>
  <si>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</si>
  <si>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</si>
  <si>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</si>
  <si>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</si>
  <si>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</si>
  <si>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</si>
  <si>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</si>
  <si>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</si>
  <si>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</si>
  <si>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</si>
  <si>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</si>
  <si>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</si>
  <si>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</si>
  <si>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</si>
  <si>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</si>
  <si>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</si>
  <si>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</si>
  <si>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</si>
  <si>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</si>
  <si>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</si>
  <si>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</si>
  <si>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</si>
  <si>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</si>
  <si>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</si>
  <si>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</si>
  <si>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</si>
  <si>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</si>
  <si>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</si>
  <si>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</si>
  <si>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</si>
  <si>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</si>
  <si>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</si>
  <si>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</si>
  <si>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</si>
  <si>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</si>
  <si>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</si>
  <si>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</si>
  <si>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</si>
  <si>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</si>
  <si>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</si>
  <si>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</si>
  <si>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</si>
  <si>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</si>
  <si>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</si>
  <si>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</si>
  <si>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</si>
  <si>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</si>
  <si>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</si>
  <si>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</si>
  <si>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</si>
  <si>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</si>
  <si>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</si>
  <si>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</si>
  <si>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</si>
  <si>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</si>
  <si>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</si>
  <si>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</si>
  <si>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</si>
  <si>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</si>
  <si>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</si>
  <si>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</si>
  <si>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</si>
  <si>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</si>
  <si>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</si>
  <si>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</si>
  <si>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</si>
  <si>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</si>
  <si>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</si>
  <si>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</si>
  <si>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</si>
  <si>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</si>
  <si>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</si>
  <si>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</si>
  <si>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</si>
  <si>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</si>
  <si>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</si>
  <si>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</si>
  <si>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</si>
  <si>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</si>
  <si>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</si>
  <si>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</si>
  <si>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</si>
  <si>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</si>
  <si>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</si>
  <si>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</si>
  <si>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</si>
  <si>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</si>
  <si>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</si>
  <si>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</si>
  <si>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</si>
  <si>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</si>
  <si>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</si>
  <si>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</si>
  <si>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</si>
  <si>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</si>
  <si>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</si>
  <si>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</si>
  <si>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</si>
  <si>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</si>
  <si>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</si>
  <si>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</si>
  <si>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</si>
  <si>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</si>
  <si>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</si>
  <si>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</si>
  <si>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</si>
  <si>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</si>
  <si>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</si>
  <si>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</si>
  <si>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</si>
  <si>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</si>
  <si>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</si>
  <si>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</si>
  <si>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</si>
  <si>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</si>
  <si>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</si>
  <si>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</si>
  <si>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</si>
  <si>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</si>
  <si>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</si>
  <si>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</si>
  <si>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</si>
  <si>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</si>
  <si>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</si>
  <si>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</si>
  <si>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</si>
  <si>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</si>
  <si>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</si>
  <si>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</si>
  <si>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</si>
  <si>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</si>
  <si>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</si>
  <si>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</si>
  <si>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</si>
  <si>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</si>
  <si>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</si>
  <si>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</si>
  <si>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</si>
  <si>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</si>
  <si>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</si>
  <si>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</si>
  <si>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</si>
  <si>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</si>
  <si>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</si>
  <si>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</si>
  <si>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</si>
  <si>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</si>
  <si>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</si>
  <si>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</si>
  <si>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</si>
  <si>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</si>
  <si>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</si>
  <si>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</si>
  <si>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</si>
  <si>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</si>
  <si>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</si>
  <si>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</si>
  <si>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</si>
  <si>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</si>
  <si>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</si>
  <si>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</si>
  <si>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</si>
  <si>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</si>
  <si>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</si>
  <si>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</si>
  <si>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</si>
  <si>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</si>
  <si>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</si>
  <si>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</si>
  <si>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</si>
  <si>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</si>
  <si>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</si>
  <si>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</si>
  <si>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</si>
  <si>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</si>
  <si>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</si>
  <si>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</si>
  <si>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</si>
  <si>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</si>
  <si>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</si>
  <si>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</si>
  <si>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</si>
  <si>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</si>
  <si>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</si>
  <si>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</si>
  <si>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</si>
  <si>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</si>
  <si>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</si>
  <si>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</si>
  <si>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</si>
  <si>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</si>
  <si>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</si>
  <si>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</si>
  <si>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</si>
  <si>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</si>
  <si>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</si>
  <si>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</si>
  <si>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</si>
  <si>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</si>
  <si>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</si>
  <si>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</si>
  <si>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</si>
  <si>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</si>
  <si>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</si>
  <si>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</si>
  <si>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</si>
  <si>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</si>
  <si>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</si>
  <si>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</si>
  <si>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</si>
  <si>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</si>
  <si>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</si>
  <si>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</si>
  <si>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</si>
  <si>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</si>
  <si>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</si>
  <si>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</si>
  <si>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</si>
  <si>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</si>
  <si>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</si>
  <si>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</si>
  <si>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</si>
  <si>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</si>
  <si>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</si>
  <si>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</si>
  <si>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</si>
  <si>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</si>
  <si>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</si>
  <si>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</si>
  <si>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</si>
  <si>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</si>
  <si>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</si>
  <si>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</si>
  <si>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</si>
  <si>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</si>
  <si>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</si>
  <si>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</si>
  <si>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</si>
  <si>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</si>
  <si>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</si>
  <si>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</si>
  <si>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</si>
  <si>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</si>
  <si>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</si>
  <si>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</si>
  <si>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</si>
  <si>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</si>
  <si>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</si>
  <si>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</si>
  <si>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</si>
  <si>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</si>
  <si>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</si>
  <si>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</si>
  <si>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</si>
  <si>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</si>
  <si>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</si>
  <si>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</si>
  <si>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</si>
  <si>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</si>
  <si>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</si>
  <si>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</si>
  <si>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</si>
  <si>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</si>
  <si>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</si>
  <si>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</si>
  <si>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</si>
  <si>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</si>
  <si>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</si>
  <si>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</si>
  <si>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</si>
  <si>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</si>
  <si>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</si>
  <si>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</si>
  <si>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</si>
  <si>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</si>
  <si>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</si>
  <si>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</si>
  <si>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</si>
  <si>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</si>
  <si>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</si>
  <si>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</si>
  <si>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</si>
  <si>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</si>
  <si>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</si>
  <si>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</si>
  <si>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</si>
  <si>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</si>
  <si>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</si>
  <si>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</si>
  <si>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</si>
  <si>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</si>
  <si>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</si>
  <si>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</si>
  <si>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</si>
  <si>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</si>
  <si>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</si>
  <si>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</si>
  <si>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</si>
  <si>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</si>
  <si>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</si>
  <si>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</si>
  <si>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</si>
  <si>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</si>
  <si>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</si>
  <si>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</si>
  <si>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</si>
  <si>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</si>
  <si>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</si>
  <si>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</si>
  <si>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</si>
  <si>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</si>
  <si>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</si>
  <si>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</si>
  <si>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</si>
  <si>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</si>
  <si>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</si>
  <si>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</si>
  <si>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</si>
  <si>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</si>
  <si>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</si>
  <si>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</si>
  <si>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</si>
  <si>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</si>
  <si>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</si>
  <si>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</si>
  <si>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</si>
  <si>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</si>
  <si>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</si>
  <si>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</si>
  <si>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</si>
  <si>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</si>
  <si>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</si>
  <si>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</si>
  <si>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</si>
  <si>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</si>
  <si>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</si>
  <si>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</si>
  <si>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</si>
  <si>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</si>
  <si>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</si>
  <si>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</si>
  <si>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</si>
  <si>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</si>
  <si>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</si>
  <si>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</si>
  <si>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</si>
  <si>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</si>
  <si>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</si>
  <si>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</si>
  <si>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</si>
  <si>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</si>
  <si>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</si>
  <si>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</si>
  <si>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</si>
  <si>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</si>
  <si>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</si>
  <si>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</si>
  <si>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</si>
  <si>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</si>
  <si>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</si>
  <si>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</si>
  <si>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</si>
  <si>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</si>
  <si>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</si>
  <si>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</si>
  <si>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</si>
  <si>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</si>
  <si>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</si>
  <si>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</si>
  <si>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</si>
  <si>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</si>
  <si>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</si>
  <si>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</si>
  <si>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</si>
  <si>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</si>
  <si>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</si>
  <si>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</si>
  <si>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</si>
  <si>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</si>
  <si>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</si>
  <si>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</si>
  <si>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</si>
  <si>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</si>
  <si>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</si>
  <si>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</si>
  <si>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</si>
  <si>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</si>
  <si>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</si>
  <si>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</si>
  <si>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</si>
  <si>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</si>
  <si>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</si>
  <si>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</si>
  <si>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</si>
  <si>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</si>
  <si>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</si>
  <si>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</si>
  <si>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</si>
  <si>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</si>
  <si>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</si>
  <si>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</si>
  <si>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</si>
  <si>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</si>
  <si>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</si>
  <si>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</si>
  <si>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</si>
  <si>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</si>
  <si>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</si>
  <si>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</si>
  <si>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</si>
  <si>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</si>
  <si>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</si>
  <si>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</si>
  <si>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</si>
  <si>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</si>
  <si>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</si>
  <si>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</si>
  <si>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</si>
  <si>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</si>
  <si>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</si>
  <si>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</si>
  <si>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</si>
  <si>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</si>
  <si>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</si>
  <si>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</si>
  <si>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</si>
  <si>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</si>
  <si>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</si>
  <si>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</si>
  <si>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</si>
  <si>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</si>
  <si>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</si>
  <si>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</si>
  <si>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</si>
  <si>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</si>
  <si>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</si>
  <si>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</si>
  <si>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</si>
  <si>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</si>
  <si>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</si>
  <si>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</si>
  <si>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</si>
  <si>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</si>
  <si>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</si>
  <si>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</si>
  <si>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</si>
  <si>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</si>
  <si>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</si>
  <si>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</si>
  <si>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</si>
  <si>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</si>
  <si>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</si>
  <si>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</si>
  <si>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</si>
  <si>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</si>
  <si>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</si>
  <si>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</si>
  <si>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</si>
  <si>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</si>
  <si>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</si>
  <si>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</si>
  <si>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</si>
  <si>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</si>
  <si>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</si>
  <si>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</si>
  <si>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</si>
  <si>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</si>
  <si>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</si>
  <si>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</si>
  <si>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</si>
  <si>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</si>
  <si>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</si>
  <si>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</si>
  <si>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</si>
  <si>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</si>
  <si>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</si>
  <si>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</si>
  <si>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</si>
  <si>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</si>
  <si>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</si>
  <si>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</si>
  <si>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</si>
  <si>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</si>
  <si>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</si>
  <si>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</si>
  <si>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</si>
  <si>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</si>
  <si>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</si>
  <si>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</si>
  <si>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</si>
  <si>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</si>
  <si>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</si>
  <si>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</si>
  <si>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</si>
  <si>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</si>
  <si>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</si>
  <si>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</si>
  <si>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</si>
  <si>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</si>
  <si>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</si>
  <si>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</si>
  <si>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</si>
  <si>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</si>
  <si>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</si>
  <si>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</si>
  <si>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</si>
  <si>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</si>
  <si>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</si>
  <si>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</si>
  <si>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</si>
  <si>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</si>
  <si>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</si>
  <si>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</si>
  <si>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</si>
  <si>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</si>
  <si>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</si>
  <si>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</si>
  <si>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</si>
  <si>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</si>
  <si>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</si>
  <si>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</si>
  <si>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</si>
  <si>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</si>
  <si>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</si>
  <si>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</si>
  <si>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</si>
  <si>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</si>
  <si>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</si>
  <si>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</si>
  <si>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</si>
  <si>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</si>
  <si>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</si>
  <si>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</si>
  <si>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</si>
  <si>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</si>
  <si>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</si>
  <si>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</si>
  <si>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</si>
  <si>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</si>
  <si>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</si>
  <si>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</si>
  <si>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</si>
  <si>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</si>
  <si>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</si>
  <si>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</si>
  <si>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</si>
  <si>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</si>
  <si>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</si>
  <si>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</si>
  <si>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</si>
  <si>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</si>
  <si>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</si>
  <si>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</si>
  <si>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</si>
  <si>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</si>
  <si>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</si>
  <si>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</si>
  <si>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</si>
  <si>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</si>
  <si>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</si>
  <si>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</si>
  <si>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</si>
  <si>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</si>
  <si>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</si>
  <si>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</si>
  <si>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</si>
  <si>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</si>
  <si>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</si>
  <si>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</si>
  <si>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</si>
  <si>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</si>
  <si>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</si>
  <si>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</si>
  <si>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</si>
  <si>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</si>
  <si>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</si>
  <si>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</si>
  <si>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</si>
  <si>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</si>
  <si>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</si>
  <si>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</si>
  <si>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</si>
  <si>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</si>
  <si>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</si>
  <si>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</si>
  <si>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</si>
  <si>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</si>
  <si>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</si>
  <si>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</si>
  <si>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</si>
  <si>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</si>
  <si>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</si>
  <si>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</si>
  <si>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</si>
  <si>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</si>
  <si>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</si>
  <si>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</si>
  <si>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</si>
  <si>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</si>
  <si>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</si>
  <si>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</si>
  <si>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</si>
  <si>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</si>
  <si>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</si>
  <si>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</si>
  <si>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</si>
  <si>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</si>
  <si>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</si>
  <si>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</si>
  <si>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</si>
  <si>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</si>
  <si>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</si>
  <si>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</si>
  <si>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</si>
  <si>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</si>
  <si>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</si>
  <si>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</si>
  <si>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</si>
  <si>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</si>
  <si>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</si>
  <si>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</si>
  <si>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</si>
  <si>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</si>
  <si>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</si>
  <si>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</si>
  <si>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</si>
  <si>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</si>
  <si>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</si>
  <si>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</si>
  <si>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</si>
  <si>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</si>
  <si>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</si>
  <si>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</si>
  <si>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</si>
  <si>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</si>
  <si>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</si>
  <si>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</si>
  <si>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</si>
  <si>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</si>
  <si>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</si>
  <si>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</si>
  <si>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</si>
  <si>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</si>
  <si>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</si>
  <si>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</si>
  <si>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</si>
  <si>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</si>
  <si>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</si>
  <si>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</si>
  <si>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</si>
  <si>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</si>
  <si>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</si>
  <si>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</si>
  <si>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</si>
  <si>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</si>
  <si>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</si>
  <si>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</si>
  <si>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</si>
  <si>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</si>
  <si>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</si>
  <si>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</si>
  <si>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</si>
  <si>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</si>
  <si>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</si>
  <si>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</si>
  <si>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</si>
  <si>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</si>
  <si>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</si>
  <si>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</si>
  <si>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</si>
  <si>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</si>
  <si>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</si>
  <si>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</si>
  <si>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</si>
  <si>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</si>
  <si>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</si>
  <si>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</si>
  <si>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</si>
  <si>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</si>
  <si>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</si>
  <si>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</si>
  <si>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</si>
  <si>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</si>
  <si>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</si>
  <si>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</si>
  <si>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</si>
  <si>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</si>
  <si>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</si>
  <si>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</si>
  <si>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</si>
  <si>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</si>
  <si>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</si>
  <si>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</si>
  <si>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</si>
  <si>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</si>
  <si>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</si>
  <si>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</si>
  <si>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</si>
  <si>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</si>
  <si>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</si>
  <si>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</si>
  <si>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</si>
  <si>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</si>
  <si>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</si>
  <si>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</si>
  <si>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</si>
  <si>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</si>
  <si>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</si>
  <si>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</si>
  <si>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</si>
  <si>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</si>
  <si>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</si>
  <si>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</si>
  <si>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</si>
  <si>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</si>
  <si>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</si>
  <si>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</si>
  <si>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</si>
  <si>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</si>
  <si>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</si>
  <si>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</si>
  <si>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</si>
  <si>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</si>
  <si>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</si>
  <si>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</si>
  <si>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</si>
  <si>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</si>
  <si>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</si>
  <si>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</si>
  <si>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</si>
  <si>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</si>
  <si>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</si>
  <si>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</si>
  <si>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</si>
  <si>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</si>
  <si>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</si>
  <si>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</si>
  <si>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</si>
  <si>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</si>
  <si>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</si>
  <si>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</si>
  <si>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</si>
  <si>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</si>
  <si>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</si>
  <si>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</si>
  <si>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</si>
  <si>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</si>
  <si>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</si>
  <si>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</si>
  <si>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</si>
  <si>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</si>
  <si>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</si>
  <si>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</si>
  <si>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</si>
  <si>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</si>
  <si>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</si>
  <si>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</si>
  <si>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</si>
  <si>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</si>
  <si>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</si>
  <si>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</si>
  <si>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</si>
  <si>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</si>
  <si>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</si>
  <si>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</si>
  <si>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</si>
  <si>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</si>
  <si>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</si>
  <si>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</si>
  <si>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</si>
  <si>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</si>
  <si>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</si>
  <si>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</si>
  <si>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</si>
  <si>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</si>
  <si>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</si>
  <si>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</si>
  <si>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</si>
  <si>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</si>
  <si>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</si>
  <si>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</si>
  <si>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</si>
  <si>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</si>
  <si>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</si>
  <si>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</si>
  <si>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</si>
  <si>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</si>
  <si>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</si>
  <si>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</si>
  <si>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</si>
  <si>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</si>
  <si>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</si>
  <si>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</si>
  <si>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</si>
  <si>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</si>
  <si>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</si>
  <si>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</si>
  <si>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</si>
  <si>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</si>
  <si>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</si>
  <si>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</si>
  <si>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</si>
  <si>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</si>
  <si>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</si>
  <si>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</si>
  <si>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</si>
  <si>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</si>
  <si>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</si>
  <si>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</si>
  <si>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</si>
  <si>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</si>
  <si>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</si>
  <si>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</si>
  <si>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</si>
  <si>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</si>
  <si>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</si>
  <si>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</si>
  <si>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</si>
  <si>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</si>
  <si>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</si>
  <si>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</si>
  <si>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</si>
  <si>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</si>
  <si>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</si>
  <si>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</si>
  <si>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</si>
  <si>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</si>
  <si>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</si>
  <si>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</si>
  <si>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</si>
  <si>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</si>
  <si>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</si>
  <si>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</si>
  <si>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</si>
  <si>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</si>
  <si>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</si>
  <si>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</si>
  <si>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</si>
  <si>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</si>
  <si>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</si>
  <si>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</si>
  <si>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</si>
  <si>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</si>
  <si>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</si>
  <si>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</si>
  <si>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</si>
  <si>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</si>
  <si>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</si>
  <si>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</si>
  <si>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</si>
  <si>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</si>
  <si>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</si>
  <si>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</si>
  <si>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</si>
  <si>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</si>
  <si>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</si>
  <si>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</si>
  <si>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</si>
  <si>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</si>
  <si>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</si>
  <si>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</si>
  <si>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</si>
  <si>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</si>
  <si>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</si>
  <si>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</si>
  <si>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</si>
  <si>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</si>
  <si>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</si>
  <si>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</si>
  <si>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</si>
  <si>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</si>
  <si>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</si>
  <si>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</si>
  <si>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</si>
  <si>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</si>
  <si>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</si>
  <si>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</si>
  <si>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</si>
  <si>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</si>
  <si>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</si>
  <si>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</si>
  <si>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</si>
  <si>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</si>
  <si>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</si>
  <si>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</si>
  <si>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</si>
  <si>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</si>
  <si>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</si>
  <si>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</si>
  <si>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</si>
  <si>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</si>
  <si>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</si>
  <si>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</si>
  <si>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</si>
  <si>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</si>
  <si>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</si>
  <si>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</si>
  <si>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</si>
  <si>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</si>
  <si>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</si>
  <si>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</si>
  <si>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</si>
  <si>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</si>
  <si>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</si>
  <si>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</si>
  <si>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</si>
  <si>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</si>
  <si>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</si>
  <si>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</si>
  <si>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</si>
  <si>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</si>
  <si>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</si>
  <si>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</si>
  <si>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</si>
  <si>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</si>
  <si>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</si>
  <si>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</si>
  <si>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</si>
  <si>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</si>
  <si>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</si>
  <si>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</si>
  <si>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</si>
  <si>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</si>
  <si>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</si>
  <si>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</si>
  <si>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</si>
  <si>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</si>
  <si>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</si>
  <si>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</si>
  <si>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</si>
  <si>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</si>
  <si>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</si>
  <si>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</si>
  <si>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</si>
  <si>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</si>
  <si>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</si>
  <si>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</si>
  <si>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</si>
  <si>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</si>
  <si>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</si>
  <si>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</si>
  <si>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</si>
  <si>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</si>
  <si>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</si>
  <si>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</si>
  <si>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</si>
  <si>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</si>
  <si>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</si>
  <si>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</si>
  <si>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</si>
  <si>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</si>
  <si>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</si>
  <si>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</si>
  <si>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</si>
  <si>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</si>
  <si>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</si>
  <si>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</si>
  <si>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</si>
  <si>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</si>
  <si>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</si>
  <si>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</si>
  <si>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</si>
  <si>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</si>
  <si>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</si>
  <si>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</si>
  <si>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</si>
  <si>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</si>
  <si>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</si>
  <si>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</si>
  <si>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</si>
  <si>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</si>
  <si>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</si>
  <si>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</si>
  <si>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</si>
  <si>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</si>
  <si>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</si>
  <si>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</si>
  <si>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</si>
  <si>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</si>
  <si>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</si>
  <si>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</si>
  <si>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</si>
  <si>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</si>
  <si>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</si>
  <si>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</si>
  <si>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</si>
  <si>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</si>
  <si>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</si>
  <si>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</si>
  <si>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</si>
  <si>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</si>
  <si>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</si>
  <si>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</si>
  <si>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</si>
  <si>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</si>
  <si>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</si>
  <si>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</si>
  <si>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</si>
  <si>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</si>
  <si>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</si>
  <si>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</si>
  <si>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</si>
  <si>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</si>
  <si>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</si>
  <si>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</si>
  <si>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</si>
  <si>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</si>
  <si>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</si>
  <si>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</si>
  <si>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</si>
  <si>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</si>
  <si>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</si>
  <si>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</si>
  <si>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</si>
  <si>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</si>
  <si>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</si>
  <si>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</si>
  <si>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</si>
  <si>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</si>
  <si>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</si>
  <si>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</si>
  <si>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</si>
  <si>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</si>
  <si>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</si>
  <si>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</si>
  <si>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</si>
  <si>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</si>
  <si>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</si>
  <si>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</si>
  <si>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</si>
  <si>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</si>
  <si>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</si>
  <si>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</si>
  <si>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</si>
  <si>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</si>
  <si>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</si>
  <si>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</si>
  <si>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</si>
  <si>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</si>
  <si>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</si>
  <si>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</si>
  <si>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</si>
  <si>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</si>
  <si>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</si>
  <si>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</si>
  <si>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</si>
  <si>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</si>
  <si>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</si>
  <si>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</si>
  <si>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</si>
  <si>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</si>
  <si>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</si>
  <si>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</si>
  <si>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</si>
  <si>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</si>
  <si>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</si>
  <si>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</si>
  <si>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</si>
  <si>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</si>
  <si>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</si>
  <si>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</si>
  <si>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</si>
  <si>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</si>
  <si>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</si>
  <si>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</si>
  <si>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</si>
  <si>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</si>
  <si>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</si>
  <si>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</si>
  <si>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</si>
  <si>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</si>
  <si>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</si>
  <si>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</si>
  <si>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</si>
  <si>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</si>
  <si>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</si>
  <si>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</si>
  <si>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</si>
  <si>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</si>
  <si>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</si>
  <si>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</si>
  <si>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</si>
  <si>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</si>
  <si>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</si>
  <si>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</si>
  <si>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</si>
  <si>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</si>
  <si>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</si>
  <si>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</si>
  <si>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</si>
  <si>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</si>
  <si>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</si>
  <si>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</si>
  <si>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</si>
  <si>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</si>
  <si>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</si>
  <si>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</si>
  <si>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</si>
  <si>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</si>
  <si>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</si>
  <si>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</si>
  <si>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</si>
  <si>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</si>
  <si>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</si>
  <si>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</si>
  <si>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</si>
  <si>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</si>
  <si>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</si>
  <si>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</si>
  <si>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</si>
  <si>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</si>
  <si>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</si>
  <si>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</si>
  <si>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</si>
  <si>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</si>
  <si>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</si>
  <si>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</si>
  <si>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</si>
  <si>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</si>
  <si>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</si>
  <si>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</si>
  <si>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</si>
  <si>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</si>
  <si>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</si>
  <si>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</si>
  <si>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</si>
  <si>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</si>
  <si>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</si>
  <si>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</si>
  <si>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</si>
  <si>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</si>
  <si>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</si>
  <si>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</si>
  <si>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</si>
  <si>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</si>
  <si>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</si>
  <si>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</si>
  <si>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</si>
  <si>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</si>
  <si>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</si>
  <si>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</si>
  <si>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</si>
  <si>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</si>
  <si>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</si>
  <si>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</si>
  <si>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</si>
  <si>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</si>
  <si>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</si>
  <si>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</si>
  <si>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</si>
  <si>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</si>
  <si>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</si>
  <si>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</si>
  <si>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</si>
  <si>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</si>
  <si>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</si>
  <si>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</si>
  <si>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</si>
  <si>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</si>
  <si>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</si>
  <si>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</si>
  <si>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</si>
  <si>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</si>
  <si>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</si>
  <si>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</si>
  <si>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</si>
  <si>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</si>
  <si>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</si>
  <si>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</si>
  <si>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</si>
  <si>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</si>
  <si>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</si>
  <si>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</si>
  <si>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</si>
  <si>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</si>
  <si>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</si>
  <si>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</si>
  <si>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</si>
  <si>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</si>
  <si>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</si>
  <si>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</si>
  <si>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</si>
  <si>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</si>
  <si>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</si>
  <si>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</si>
  <si>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</si>
  <si>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</si>
  <si>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</si>
  <si>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</si>
  <si>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</si>
  <si>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</si>
  <si>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</si>
  <si>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</si>
  <si>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</si>
  <si>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</si>
  <si>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</si>
  <si>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</si>
  <si>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</si>
  <si>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</si>
  <si>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</si>
  <si>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</si>
  <si>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</si>
  <si>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</si>
  <si>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</si>
  <si>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</si>
  <si>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</si>
  <si>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</si>
  <si>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</si>
  <si>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</si>
  <si>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</si>
  <si>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</si>
  <si>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</si>
  <si>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</si>
  <si>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</si>
  <si>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</si>
  <si>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</si>
  <si>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</si>
  <si>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</si>
  <si>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</si>
  <si>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</si>
  <si>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</si>
  <si>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</si>
  <si>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</si>
  <si>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</si>
  <si>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</si>
  <si>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</si>
  <si>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</si>
  <si>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</si>
  <si>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</si>
  <si>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</si>
  <si>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</si>
  <si>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</si>
  <si>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</si>
  <si>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</si>
  <si>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</si>
  <si>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</si>
  <si>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</si>
  <si>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</si>
  <si>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</si>
  <si>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</si>
  <si>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</si>
  <si>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</si>
  <si>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</si>
  <si>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</si>
  <si>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</si>
  <si>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</si>
  <si>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</si>
  <si>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</si>
  <si>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</si>
  <si>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</si>
  <si>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</si>
  <si>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</si>
  <si>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</si>
  <si>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</si>
  <si>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</si>
  <si>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</si>
  <si>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</si>
  <si>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</si>
  <si>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</si>
  <si>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</si>
  <si>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</si>
  <si>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</si>
  <si>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</si>
  <si>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</si>
  <si>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</si>
  <si>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</si>
  <si>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</si>
  <si>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</si>
  <si>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</si>
  <si>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</si>
  <si>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</si>
  <si>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</si>
  <si>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</si>
  <si>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</si>
  <si>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</si>
  <si>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</si>
  <si>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</si>
  <si>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</si>
  <si>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</si>
  <si>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</si>
  <si>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</si>
  <si>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</si>
  <si>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</si>
  <si>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</si>
  <si>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</si>
  <si>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</si>
  <si>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</si>
  <si>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</si>
  <si>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</si>
  <si>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</si>
  <si>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</si>
  <si>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</si>
  <si>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</si>
  <si>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</si>
  <si>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</si>
  <si>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</si>
  <si>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</si>
  <si>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</si>
  <si>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</si>
  <si>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</si>
  <si>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</si>
  <si>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</si>
  <si>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</si>
  <si>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</si>
  <si>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</si>
  <si>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</si>
  <si>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</si>
  <si>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</si>
  <si>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</si>
  <si>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</si>
  <si>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</si>
  <si>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</si>
  <si>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</si>
  <si>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</si>
  <si>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</si>
  <si>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</si>
  <si>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</si>
  <si>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</si>
  <si>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</si>
  <si>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</si>
  <si>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</si>
  <si>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</si>
  <si>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</si>
  <si>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</si>
  <si>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</si>
  <si>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</si>
  <si>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</si>
  <si>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</si>
  <si>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</si>
  <si>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</si>
  <si>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</si>
  <si>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</si>
  <si>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</si>
  <si>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</si>
  <si>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</si>
  <si>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</si>
  <si>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</si>
  <si>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</si>
  <si>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</si>
  <si>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</si>
  <si>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</si>
  <si>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</si>
  <si>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</si>
  <si>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</si>
  <si>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</si>
  <si>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</si>
  <si>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</si>
  <si>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</si>
  <si>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</si>
  <si>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</si>
  <si>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</si>
  <si>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</si>
  <si>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</si>
  <si>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</si>
  <si>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</si>
  <si>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</si>
  <si>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</si>
  <si>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</si>
  <si>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</si>
  <si>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</si>
  <si>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</si>
  <si>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</si>
  <si>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</si>
  <si>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</si>
  <si>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</si>
  <si>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</si>
  <si>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</si>
  <si>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</si>
  <si>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</si>
  <si>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</si>
  <si>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</si>
  <si>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</si>
  <si>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</si>
  <si>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</si>
  <si>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</si>
  <si>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</si>
  <si>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</si>
  <si>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</si>
  <si>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</si>
  <si>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</si>
  <si>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</si>
  <si>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</si>
  <si>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</si>
  <si>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</si>
  <si>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</si>
  <si>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</si>
  <si>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</si>
  <si>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</si>
  <si>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</si>
  <si>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</si>
  <si>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</si>
  <si>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</si>
  <si>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</si>
  <si>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</si>
  <si>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</si>
  <si>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</si>
  <si>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</si>
  <si>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</si>
  <si>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</si>
  <si>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</si>
  <si>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</si>
  <si>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</si>
  <si>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</si>
  <si>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</si>
  <si>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</si>
  <si>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</si>
  <si>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</si>
  <si>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</si>
  <si>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</si>
  <si>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</si>
  <si>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</si>
  <si>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</si>
  <si>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</si>
  <si>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</si>
  <si>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</si>
  <si>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</si>
  <si>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</si>
  <si>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</si>
  <si>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</si>
  <si>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</si>
  <si>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</si>
  <si>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</si>
  <si>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</si>
  <si>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</si>
  <si>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</si>
  <si>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</si>
  <si>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</si>
  <si>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</si>
  <si>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</si>
  <si>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</si>
  <si>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</si>
  <si>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</si>
  <si>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</si>
  <si>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</si>
  <si>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</si>
  <si>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</si>
  <si>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</si>
  <si>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</si>
  <si>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</si>
  <si>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</si>
  <si>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</si>
  <si>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</si>
  <si>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</si>
  <si>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</si>
  <si>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</si>
  <si>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</si>
  <si>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</si>
  <si>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</si>
  <si>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</si>
  <si>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</si>
  <si>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</si>
  <si>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</si>
  <si>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</si>
  <si>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</si>
  <si>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</si>
  <si>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</si>
  <si>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</si>
  <si>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</si>
  <si>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</si>
  <si>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</si>
  <si>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</si>
  <si>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</si>
  <si>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</si>
  <si>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</si>
  <si>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</si>
  <si>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</si>
  <si>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</si>
  <si>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</si>
  <si>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</si>
  <si>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</si>
  <si>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</si>
  <si>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</si>
  <si>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</si>
  <si>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</si>
  <si>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</si>
  <si>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</si>
  <si>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</si>
  <si>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</si>
  <si>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</si>
  <si>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</si>
  <si>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</si>
  <si>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</si>
  <si>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</si>
  <si>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</si>
  <si>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</si>
  <si>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</si>
  <si>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</si>
  <si>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</si>
  <si>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</si>
  <si>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</si>
  <si>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</si>
  <si>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</si>
  <si>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</si>
  <si>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</si>
  <si>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</si>
  <si>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</si>
  <si>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</si>
  <si>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</si>
  <si>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</si>
  <si>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</si>
  <si>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</si>
  <si>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</si>
  <si>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</si>
  <si>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</si>
  <si>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</si>
  <si>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</si>
  <si>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</si>
  <si>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</si>
  <si>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</si>
  <si>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</si>
  <si>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</si>
  <si>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</si>
  <si>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</si>
  <si>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</si>
  <si>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</si>
  <si>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</si>
  <si>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</si>
  <si>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</si>
  <si>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</si>
  <si>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</si>
  <si>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</si>
  <si>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</si>
  <si>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</si>
  <si>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</si>
  <si>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</si>
  <si>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</si>
  <si>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</si>
  <si>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</si>
  <si>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</si>
  <si>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</si>
  <si>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</si>
  <si>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</si>
  <si>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</si>
  <si>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</si>
  <si>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</si>
  <si>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</si>
  <si>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</si>
  <si>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</si>
  <si>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</si>
  <si>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</si>
  <si>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</si>
  <si>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</si>
  <si>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</si>
  <si>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</si>
  <si>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</si>
  <si>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</si>
  <si>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</si>
  <si>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</si>
  <si>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</si>
  <si>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</si>
  <si>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</si>
  <si>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</si>
  <si>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</si>
  <si>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</si>
  <si>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</si>
  <si>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</si>
  <si>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</si>
  <si>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</si>
  <si>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</si>
  <si>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</si>
  <si>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</si>
  <si>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</si>
  <si>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</si>
  <si>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</si>
  <si>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</si>
  <si>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</si>
  <si>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</si>
  <si>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</si>
  <si>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</si>
  <si>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</si>
  <si>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</si>
  <si>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</si>
  <si>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</si>
  <si>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</si>
  <si>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</si>
  <si>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</si>
  <si>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</si>
  <si>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</si>
  <si>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</si>
  <si>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</si>
  <si>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</si>
  <si>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</si>
  <si>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</si>
  <si>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</si>
  <si>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</si>
  <si>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</si>
  <si>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</si>
  <si>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</si>
  <si>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</si>
  <si>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</si>
  <si>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</si>
  <si>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</si>
  <si>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</si>
  <si>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</si>
  <si>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</si>
  <si>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</si>
  <si>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</si>
  <si>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</si>
  <si>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</si>
  <si>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</si>
  <si>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</si>
  <si>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</si>
  <si>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</si>
  <si>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</si>
  <si>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</si>
  <si>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</si>
  <si>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</si>
  <si>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</si>
  <si>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</si>
  <si>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</si>
  <si>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</si>
  <si>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</si>
  <si>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</si>
  <si>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</si>
  <si>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</si>
  <si>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</si>
  <si>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</si>
  <si>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</si>
  <si>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</si>
  <si>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</si>
  <si>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</si>
  <si>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</si>
  <si>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</si>
  <si>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</si>
  <si>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</si>
  <si>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</si>
  <si>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</si>
  <si>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</si>
  <si>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</si>
  <si>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</si>
  <si>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</si>
  <si>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</si>
  <si>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</si>
  <si>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</si>
  <si>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</si>
  <si>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</si>
  <si>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</si>
  <si>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</si>
  <si>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</si>
  <si>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</si>
  <si>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</si>
  <si>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</si>
  <si>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</si>
  <si>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</si>
  <si>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</si>
  <si>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</si>
  <si>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</si>
  <si>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</si>
  <si>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</si>
  <si>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</si>
  <si>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</si>
  <si>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</si>
  <si>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</si>
  <si>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</si>
  <si>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</si>
  <si>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</si>
  <si>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</si>
  <si>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</si>
  <si>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</si>
  <si>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</si>
  <si>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</si>
  <si>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</si>
  <si>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</si>
  <si>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</si>
  <si>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</si>
  <si>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</si>
  <si>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</si>
  <si>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</si>
  <si>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</si>
  <si>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</si>
  <si>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</si>
  <si>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</si>
  <si>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</si>
  <si>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</si>
  <si>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</si>
  <si>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</si>
  <si>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</si>
  <si>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</si>
  <si>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</si>
  <si>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</si>
  <si>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</si>
  <si>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</si>
  <si>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</si>
  <si>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</si>
  <si>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</si>
  <si>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</si>
  <si>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</si>
  <si>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</si>
  <si>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</si>
  <si>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</si>
  <si>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</si>
  <si>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</si>
  <si>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</si>
  <si>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</si>
  <si>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</si>
  <si>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</si>
  <si>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</si>
  <si>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</si>
  <si>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</si>
  <si>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</si>
  <si>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</si>
  <si>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</si>
  <si>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</si>
  <si>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</si>
  <si>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</si>
  <si>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</si>
  <si>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</si>
  <si>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</si>
  <si>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</si>
  <si>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</si>
  <si>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</si>
  <si>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</si>
  <si>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</si>
  <si>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</si>
  <si>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</si>
  <si>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</si>
  <si>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</si>
  <si>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</si>
  <si>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</si>
  <si>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</si>
  <si>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</si>
  <si>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</si>
  <si>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</si>
  <si>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</si>
  <si>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</si>
  <si>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</si>
  <si>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</si>
  <si>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</si>
  <si>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</si>
  <si>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</si>
  <si>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</si>
  <si>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</si>
  <si>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</si>
  <si>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</si>
  <si>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</si>
  <si>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</si>
  <si>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</si>
  <si>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</si>
  <si>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</si>
  <si>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</si>
  <si>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</si>
  <si>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</si>
  <si>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</si>
  <si>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</si>
  <si>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</si>
  <si>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</si>
  <si>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</si>
  <si>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</si>
  <si>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</si>
  <si>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</si>
  <si>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</si>
  <si>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</si>
  <si>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</si>
  <si>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</si>
  <si>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</si>
  <si>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</si>
  <si>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</si>
  <si>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</si>
  <si>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</si>
  <si>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</si>
  <si>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</si>
  <si>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</si>
  <si>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</si>
  <si>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</si>
  <si>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</si>
  <si>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</si>
  <si>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</si>
  <si>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</si>
  <si>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</si>
  <si>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</si>
  <si>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</si>
  <si>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</si>
  <si>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</si>
  <si>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</si>
  <si>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</si>
  <si>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</si>
  <si>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</si>
  <si>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</si>
  <si>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</si>
  <si>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</si>
  <si>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</si>
  <si>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</si>
  <si>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</si>
  <si>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</si>
  <si>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</si>
  <si>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</si>
  <si>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</si>
  <si>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</si>
  <si>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</si>
  <si>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</si>
  <si>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</si>
  <si>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</si>
  <si>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</si>
  <si>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</si>
  <si>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</si>
  <si>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</si>
  <si>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</si>
  <si>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</si>
  <si>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</si>
  <si>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</si>
  <si>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</si>
  <si>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</si>
  <si>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</si>
  <si>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</si>
  <si>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</si>
  <si>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</si>
  <si>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</si>
  <si>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</si>
  <si>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</si>
  <si>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</si>
  <si>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</si>
  <si>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</si>
  <si>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</si>
  <si>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</si>
  <si>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</si>
  <si>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</si>
  <si>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</si>
  <si>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</si>
  <si>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</si>
  <si>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</si>
  <si>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</si>
  <si>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</si>
  <si>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</si>
  <si>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</si>
  <si>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</si>
  <si>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</si>
  <si>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</si>
  <si>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</si>
  <si>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</si>
  <si>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</si>
  <si>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</si>
  <si>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</si>
  <si>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</si>
  <si>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</si>
  <si>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</si>
  <si>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</si>
  <si>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</si>
  <si>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</si>
  <si>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</si>
  <si>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</si>
  <si>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</si>
  <si>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</si>
  <si>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</si>
  <si>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</si>
  <si>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</si>
  <si>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</si>
  <si>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</si>
  <si>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</si>
  <si>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</si>
  <si>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</si>
  <si>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</si>
  <si>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</si>
  <si>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</si>
  <si>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</si>
  <si>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</si>
  <si>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</si>
  <si>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</si>
  <si>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</si>
  <si>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</si>
  <si>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</si>
  <si>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</si>
  <si>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</si>
  <si>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</si>
  <si>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</si>
  <si>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</si>
  <si>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</si>
  <si>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</si>
  <si>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</si>
  <si>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</si>
  <si>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</si>
  <si>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</si>
  <si>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</si>
  <si>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</si>
  <si>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</si>
  <si>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</si>
  <si>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</si>
  <si>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</si>
  <si>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</si>
  <si>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</si>
  <si>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</si>
  <si>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</si>
  <si>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</si>
  <si>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</si>
  <si>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</si>
  <si>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</si>
  <si>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</si>
  <si>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</si>
  <si>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</si>
  <si>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</si>
  <si>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</si>
  <si>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</si>
  <si>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</si>
  <si>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</si>
  <si>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</si>
  <si>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</si>
  <si>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</si>
  <si>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</si>
  <si>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</si>
  <si>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</si>
  <si>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</si>
  <si>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</si>
  <si>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</si>
  <si>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</si>
  <si>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</si>
  <si>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</si>
  <si>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</si>
  <si>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</si>
  <si>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</si>
  <si>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</si>
  <si>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</si>
  <si>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</si>
  <si>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</si>
  <si>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</si>
  <si>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</si>
  <si>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</si>
  <si>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</si>
  <si>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</si>
  <si>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</si>
  <si>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</si>
  <si>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</si>
  <si>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</si>
  <si>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</si>
  <si>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</si>
  <si>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</si>
  <si>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</si>
  <si>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</si>
  <si>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</si>
  <si>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</si>
  <si>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</si>
  <si>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</si>
  <si>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</si>
  <si>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</si>
  <si>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</si>
  <si>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</si>
  <si>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</si>
  <si>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</si>
  <si>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</si>
  <si>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</si>
  <si>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</si>
  <si>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</si>
  <si>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</si>
  <si>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</si>
  <si>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</si>
  <si>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</si>
  <si>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</si>
  <si>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</si>
  <si>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</si>
  <si>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</si>
  <si>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</si>
  <si>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</si>
  <si>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</si>
  <si>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</si>
  <si>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</si>
  <si>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</si>
  <si>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</si>
  <si>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</si>
  <si>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</si>
  <si>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</si>
  <si>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</si>
  <si>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</si>
  <si>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</si>
  <si>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</si>
  <si>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</si>
  <si>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</si>
  <si>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</si>
  <si>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</si>
  <si>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</si>
  <si>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</si>
  <si>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</si>
  <si>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</si>
  <si>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</si>
  <si>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</si>
  <si>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</si>
  <si>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</si>
  <si>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</si>
  <si>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</si>
  <si>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</si>
  <si>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</si>
  <si>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</si>
  <si>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</si>
  <si>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</si>
  <si>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</si>
  <si>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</si>
  <si>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</si>
  <si>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</si>
  <si>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</si>
  <si>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</si>
  <si>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</si>
  <si>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</si>
  <si>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</si>
  <si>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</si>
  <si>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</si>
  <si>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</si>
  <si>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</si>
  <si>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</si>
  <si>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</si>
  <si>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</si>
  <si>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</si>
  <si>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</si>
  <si>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</si>
  <si>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</si>
  <si>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</si>
  <si>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</si>
  <si>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</si>
  <si>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</si>
  <si>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</si>
  <si>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</si>
  <si>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</si>
  <si>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</si>
  <si>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</si>
  <si>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</si>
  <si>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</si>
  <si>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</si>
  <si>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</si>
  <si>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</si>
  <si>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</si>
  <si>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</si>
  <si>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</si>
  <si>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</si>
  <si>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</si>
  <si>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</si>
  <si>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</si>
  <si>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</si>
  <si>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</si>
  <si>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</si>
  <si>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</si>
  <si>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</si>
  <si>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</si>
  <si>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</si>
  <si>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</si>
  <si>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</si>
  <si>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</si>
  <si>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</si>
  <si>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</si>
  <si>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</si>
  <si>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</si>
  <si>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</si>
  <si>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</si>
  <si>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</si>
  <si>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</si>
  <si>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</si>
  <si>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</si>
  <si>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</si>
  <si>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</si>
  <si>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</si>
  <si>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</si>
  <si>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</si>
  <si>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</si>
  <si>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</si>
  <si>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</si>
  <si>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</si>
  <si>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</si>
  <si>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</si>
  <si>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</si>
  <si>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</si>
  <si>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</si>
  <si>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</si>
  <si>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</si>
  <si>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</si>
  <si>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</si>
  <si>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</si>
  <si>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</si>
  <si>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</si>
  <si>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</si>
  <si>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</si>
  <si>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</si>
  <si>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</si>
  <si>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</si>
  <si>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</si>
  <si>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</si>
  <si>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</si>
  <si>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</si>
  <si>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</si>
  <si>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</si>
  <si>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</si>
  <si>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</si>
  <si>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</si>
  <si>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</si>
  <si>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</si>
  <si>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</si>
  <si>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</si>
  <si>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</si>
  <si>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</si>
  <si>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</si>
  <si>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</si>
  <si>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</si>
  <si>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</si>
  <si>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</si>
  <si>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</si>
  <si>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</si>
  <si>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</si>
  <si>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</si>
  <si>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</si>
  <si>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</si>
  <si>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</si>
  <si>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</si>
  <si>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</si>
  <si>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</si>
  <si>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</si>
  <si>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</si>
  <si>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</si>
  <si>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</si>
  <si>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</si>
  <si>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</si>
  <si>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</si>
  <si>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</si>
  <si>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</si>
  <si>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</si>
  <si>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</si>
  <si>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</si>
  <si>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</si>
  <si>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</si>
  <si>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</si>
  <si>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</si>
  <si>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</si>
  <si>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</si>
  <si>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</si>
  <si>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</si>
  <si>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</si>
  <si>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</si>
  <si>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</si>
  <si>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</si>
  <si>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</si>
  <si>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</si>
  <si>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</si>
  <si>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</si>
  <si>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</si>
  <si>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</si>
  <si>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</si>
  <si>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</si>
  <si>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</si>
  <si>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</si>
  <si>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</si>
  <si>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</si>
  <si>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</si>
  <si>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</si>
  <si>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</si>
  <si>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</si>
  <si>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</si>
  <si>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</si>
  <si>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</si>
  <si>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</si>
  <si>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</si>
  <si>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</si>
  <si>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</si>
  <si>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</si>
  <si>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</si>
  <si>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</si>
  <si>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</si>
  <si>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</si>
  <si>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</si>
  <si>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</si>
  <si>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</si>
  <si>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</si>
  <si>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</si>
  <si>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</si>
  <si>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</si>
  <si>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</si>
  <si>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</si>
  <si>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</si>
  <si>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</si>
  <si>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</si>
  <si>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</si>
  <si>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</si>
  <si>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</si>
  <si>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</si>
  <si>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</si>
  <si>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</si>
  <si>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</si>
  <si>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</si>
  <si>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</si>
  <si>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</si>
  <si>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</si>
  <si>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</si>
  <si>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</si>
  <si>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</si>
  <si>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</si>
  <si>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</si>
  <si>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</si>
  <si>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</si>
  <si>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</si>
  <si>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</si>
  <si>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</si>
  <si>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</si>
  <si>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</si>
  <si>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</si>
  <si>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</si>
  <si>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</si>
  <si>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</si>
  <si>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</si>
  <si>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</si>
  <si>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</si>
  <si>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</si>
  <si>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</si>
  <si>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</si>
  <si>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</si>
  <si>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</si>
  <si>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</si>
  <si>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</si>
  <si>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</si>
  <si>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</si>
  <si>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</si>
  <si>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</si>
  <si>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</si>
  <si>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</si>
  <si>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</si>
  <si>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</si>
  <si>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</si>
  <si>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</si>
  <si>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</si>
  <si>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</si>
  <si>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</si>
  <si>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</si>
  <si>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</si>
  <si>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</si>
  <si>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</si>
  <si>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</si>
  <si>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</si>
  <si>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</si>
  <si>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</si>
  <si>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</si>
  <si>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</si>
  <si>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</si>
  <si>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</si>
  <si>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</si>
  <si>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</si>
  <si>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</si>
  <si>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</si>
  <si>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</si>
  <si>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</si>
  <si>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</si>
  <si>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</si>
  <si>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</si>
  <si>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</si>
  <si>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</si>
  <si>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</si>
  <si>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</si>
  <si>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</si>
  <si>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</si>
  <si>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</si>
  <si>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</si>
  <si>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</si>
  <si>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</si>
  <si>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</si>
  <si>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</si>
  <si>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</si>
  <si>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</si>
  <si>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</si>
  <si>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</si>
  <si>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</si>
  <si>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</si>
  <si>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</si>
  <si>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</si>
  <si>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</si>
  <si>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</si>
  <si>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</si>
  <si>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</si>
  <si>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</si>
  <si>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</si>
  <si>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</si>
  <si>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</si>
  <si>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</si>
  <si>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</si>
  <si>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</si>
  <si>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</si>
  <si>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</si>
  <si>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</si>
  <si>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</si>
  <si>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</si>
  <si>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</si>
  <si>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</si>
  <si>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</si>
  <si>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</si>
  <si>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</si>
  <si>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</si>
  <si>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</si>
  <si>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</si>
  <si>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</si>
  <si>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</si>
  <si>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</si>
  <si>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</si>
  <si>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</si>
  <si>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</si>
  <si>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</si>
  <si>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</si>
  <si>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</si>
  <si>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</si>
  <si>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</si>
  <si>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</si>
  <si>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</si>
  <si>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</si>
  <si>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</si>
  <si>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</si>
  <si>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</si>
  <si>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</si>
  <si>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</si>
  <si>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</si>
  <si>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</si>
  <si>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</si>
  <si>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</si>
  <si>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</si>
  <si>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</si>
  <si>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</si>
  <si>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</si>
  <si>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</si>
  <si>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</si>
  <si>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</si>
  <si>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</si>
  <si>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</si>
  <si>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</si>
  <si>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</si>
  <si>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</si>
  <si>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</si>
  <si>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</si>
  <si>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</si>
  <si>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</si>
  <si>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</si>
  <si>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</si>
  <si>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</si>
  <si>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</si>
  <si>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</si>
  <si>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</si>
  <si>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</si>
  <si>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</si>
  <si>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</si>
  <si>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</si>
  <si>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</si>
  <si>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</si>
  <si>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</si>
  <si>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</si>
  <si>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</si>
  <si>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</si>
  <si>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</si>
  <si>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</si>
  <si>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</si>
  <si>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</si>
  <si>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</si>
  <si>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</si>
  <si>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</si>
  <si>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</si>
  <si>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</si>
  <si>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</si>
  <si>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</si>
  <si>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</si>
  <si>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</si>
  <si>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</si>
  <si>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</si>
  <si>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</si>
  <si>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</si>
  <si>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</si>
  <si>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</si>
  <si>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</si>
  <si>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</si>
  <si>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</si>
  <si>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</si>
  <si>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</si>
  <si>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</si>
  <si>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</si>
  <si>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</si>
  <si>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</si>
  <si>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</si>
  <si>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</si>
  <si>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</si>
  <si>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</si>
  <si>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</si>
  <si>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</si>
  <si>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</si>
  <si>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</si>
  <si>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</si>
  <si>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</si>
  <si>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</si>
  <si>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</si>
  <si>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</si>
  <si>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</si>
  <si>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</si>
  <si>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</si>
  <si>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</si>
  <si>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</si>
  <si>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</si>
  <si>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</si>
  <si>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</si>
  <si>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</si>
  <si>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</si>
  <si>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</si>
  <si>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</si>
  <si>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</si>
  <si>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</si>
  <si>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</si>
  <si>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</si>
  <si>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</si>
  <si>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</si>
  <si>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</si>
  <si>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</si>
  <si>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</si>
  <si>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</si>
  <si>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</si>
  <si>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</si>
  <si>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</si>
  <si>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</si>
  <si>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</si>
  <si>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</si>
  <si>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</si>
  <si>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</si>
  <si>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</si>
  <si>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</si>
  <si>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</si>
  <si>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</si>
  <si>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</si>
  <si>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</si>
  <si>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</si>
  <si>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</si>
  <si>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</si>
  <si>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</si>
  <si>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</si>
  <si>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</si>
  <si>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</si>
  <si>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</si>
  <si>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</si>
  <si>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</si>
  <si>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</si>
  <si>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</si>
  <si>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</si>
  <si>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</si>
  <si>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</si>
  <si>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</si>
  <si>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</si>
  <si>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</si>
  <si>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</si>
  <si>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</si>
  <si>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</si>
  <si>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</si>
  <si>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</si>
  <si>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</si>
  <si>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</si>
  <si>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</si>
  <si>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</si>
  <si>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</si>
  <si>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</si>
  <si>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</si>
  <si>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</si>
  <si>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</si>
  <si>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</si>
  <si>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</si>
  <si>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</si>
  <si>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</si>
  <si>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</si>
  <si>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</si>
  <si>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</si>
  <si>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</si>
  <si>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</si>
  <si>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</si>
  <si>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</si>
  <si>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</si>
  <si>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</si>
  <si>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</si>
  <si>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</si>
  <si>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</si>
  <si>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</si>
  <si>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</si>
  <si>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</si>
  <si>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</si>
  <si>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</si>
  <si>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</si>
  <si>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</si>
  <si>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</si>
  <si>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</si>
  <si>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</si>
  <si>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</si>
  <si>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</si>
  <si>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</si>
  <si>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</si>
  <si>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</si>
  <si>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</si>
  <si>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</si>
  <si>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</si>
  <si>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</si>
  <si>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</si>
  <si>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</si>
  <si>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</si>
  <si>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</si>
  <si>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</si>
  <si>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</si>
  <si>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</si>
  <si>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</si>
  <si>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</si>
  <si>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</si>
  <si>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</si>
  <si>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</si>
  <si>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</si>
  <si>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</si>
  <si>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</si>
  <si>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</si>
  <si>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</si>
  <si>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</si>
  <si>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</si>
  <si>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</si>
  <si>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</si>
  <si>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</si>
  <si>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</si>
  <si>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</si>
  <si>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</si>
  <si>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</si>
  <si>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</si>
  <si>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</si>
  <si>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</si>
  <si>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</si>
  <si>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</si>
  <si>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</si>
  <si>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</si>
  <si>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</si>
  <si>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</si>
  <si>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</si>
  <si>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</si>
  <si>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</si>
  <si>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</si>
  <si>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</si>
  <si>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</si>
  <si>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</si>
  <si>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</si>
  <si>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</si>
  <si>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</si>
  <si>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</si>
  <si>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</si>
  <si>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</si>
  <si>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</si>
  <si>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</si>
  <si>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</si>
  <si>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</si>
  <si>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</si>
  <si>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</si>
  <si>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</si>
  <si>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</si>
  <si>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</si>
  <si>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</si>
  <si>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</si>
  <si>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</si>
  <si>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</si>
  <si>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</si>
  <si>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</si>
  <si>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</si>
  <si>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</si>
  <si>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</si>
  <si>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</si>
  <si>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</si>
  <si>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</si>
  <si>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</si>
  <si>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</si>
  <si>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</si>
  <si>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</si>
  <si>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</si>
  <si>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</si>
  <si>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</si>
  <si>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</si>
  <si>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</si>
  <si>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</si>
  <si>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</si>
  <si>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</si>
  <si>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</si>
  <si>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</si>
  <si>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</si>
  <si>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</si>
  <si>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</si>
  <si>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</si>
  <si>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</si>
  <si>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</si>
  <si>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</si>
  <si>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</si>
  <si>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</si>
  <si>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</si>
  <si>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</si>
  <si>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</si>
  <si>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</si>
  <si>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</si>
  <si>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</si>
  <si>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</si>
  <si>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</si>
  <si>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</si>
  <si>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</si>
  <si>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</si>
  <si>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</si>
  <si>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</si>
  <si>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</si>
  <si>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</si>
  <si>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</si>
  <si>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</si>
  <si>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</si>
  <si>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</si>
  <si>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</si>
  <si>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</si>
  <si>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</si>
  <si>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</si>
  <si>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</si>
  <si>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</si>
  <si>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</si>
  <si>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</si>
  <si>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</si>
  <si>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</si>
  <si>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</si>
  <si>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</si>
  <si>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</si>
  <si>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</si>
  <si>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</si>
  <si>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</si>
  <si>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</si>
  <si>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</si>
  <si>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</si>
  <si>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</si>
  <si>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</si>
  <si>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</si>
  <si>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</si>
  <si>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</si>
  <si>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</si>
  <si>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</si>
  <si>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</si>
  <si>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</si>
  <si>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</si>
  <si>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</si>
  <si>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</si>
  <si>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</si>
  <si>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</si>
  <si>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</si>
  <si>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</si>
  <si>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</si>
  <si>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</si>
  <si>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</si>
  <si>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</si>
  <si>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</si>
  <si>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</si>
  <si>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</si>
  <si>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</si>
  <si>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</si>
  <si>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</si>
  <si>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</si>
  <si>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</si>
  <si>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</si>
  <si>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</si>
  <si>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</si>
  <si>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</si>
  <si>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</si>
  <si>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</si>
  <si>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</si>
  <si>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</si>
  <si>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</si>
  <si>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</si>
  <si>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</si>
  <si>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</si>
  <si>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</si>
  <si>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</si>
  <si>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</si>
  <si>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</si>
  <si>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</si>
  <si>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</si>
  <si>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</si>
  <si>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</si>
  <si>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</si>
  <si>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</si>
  <si>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</si>
  <si>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</si>
  <si>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</si>
  <si>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</si>
  <si>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</si>
  <si>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</si>
  <si>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</si>
  <si>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</si>
  <si>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</si>
  <si>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</si>
  <si>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</si>
  <si>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</si>
  <si>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</si>
  <si>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</si>
  <si>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</si>
  <si>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</si>
  <si>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</si>
  <si>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</si>
  <si>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</si>
  <si>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</si>
  <si>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</si>
  <si>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</si>
  <si>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</si>
  <si>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</si>
  <si>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</si>
  <si>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</si>
  <si>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</si>
  <si>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</si>
  <si>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</si>
  <si>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</si>
  <si>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</si>
  <si>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</si>
  <si>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</si>
  <si>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</si>
  <si>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</si>
  <si>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</si>
  <si>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</si>
  <si>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</si>
  <si>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</si>
  <si>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</si>
  <si>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</si>
  <si>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</si>
  <si>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</si>
  <si>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</si>
  <si>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</si>
  <si>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</si>
  <si>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</si>
  <si>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</si>
  <si>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</si>
  <si>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</si>
  <si>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</si>
  <si>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</si>
  <si>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</si>
  <si>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</si>
  <si>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</si>
  <si>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</si>
  <si>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</si>
  <si>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</si>
  <si>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</si>
  <si>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</si>
  <si>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</si>
  <si>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</si>
  <si>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</si>
  <si>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</si>
  <si>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</si>
  <si>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</si>
  <si>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</si>
  <si>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</si>
  <si>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</si>
  <si>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</si>
  <si>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</si>
  <si>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</si>
  <si>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</si>
  <si>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</si>
  <si>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</si>
  <si>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</si>
  <si>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</si>
  <si>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</si>
  <si>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</si>
  <si>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</si>
  <si>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</si>
  <si>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</si>
  <si>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</si>
  <si>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</si>
  <si>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</si>
  <si>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</si>
  <si>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</si>
  <si>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</si>
  <si>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</si>
  <si>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</si>
  <si>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</si>
  <si>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</si>
  <si>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</si>
  <si>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</si>
  <si>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</si>
  <si>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</si>
  <si>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</si>
  <si>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</si>
  <si>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</si>
  <si>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</si>
  <si>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</si>
  <si>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</si>
  <si>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</si>
  <si>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</si>
  <si>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</si>
  <si>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</si>
  <si>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</si>
  <si>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</si>
  <si>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</si>
  <si>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</si>
  <si>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</si>
  <si>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</si>
  <si>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</si>
  <si>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</si>
  <si>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</si>
  <si>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</si>
  <si>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</si>
  <si>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</si>
  <si>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</si>
  <si>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</si>
  <si>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</si>
  <si>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</si>
  <si>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</si>
  <si>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</si>
  <si>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</si>
  <si>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</si>
  <si>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</si>
  <si>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</si>
  <si>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</si>
  <si>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</si>
  <si>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</si>
  <si>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</si>
  <si>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</si>
  <si>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</si>
  <si>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</si>
  <si>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</si>
  <si>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</si>
  <si>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</si>
  <si>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</si>
  <si>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</si>
  <si>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</si>
  <si>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</si>
  <si>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</si>
  <si>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</si>
  <si>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</si>
  <si>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</si>
  <si>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</si>
  <si>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</si>
  <si>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</si>
  <si>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</si>
  <si>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</si>
  <si>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</si>
  <si>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</si>
  <si>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</si>
  <si>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</si>
  <si>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</si>
  <si>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</si>
  <si>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</si>
  <si>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</si>
  <si>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</si>
  <si>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</si>
  <si>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</si>
  <si>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</si>
  <si>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</si>
  <si>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</si>
  <si>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</si>
  <si>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</si>
  <si>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</si>
  <si>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</si>
  <si>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</si>
  <si>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</si>
  <si>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</si>
  <si>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</si>
  <si>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</si>
  <si>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</si>
  <si>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</si>
  <si>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</si>
  <si>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</si>
  <si>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</si>
  <si>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</si>
  <si>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</si>
  <si>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</si>
  <si>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</si>
  <si>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</si>
  <si>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</si>
  <si>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</si>
  <si>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</si>
  <si>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</si>
  <si>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</si>
  <si>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</si>
  <si>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</si>
  <si>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</si>
  <si>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</si>
  <si>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</si>
  <si>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</si>
  <si>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</si>
  <si>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</si>
  <si>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</si>
  <si>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</si>
  <si>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</si>
  <si>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</si>
  <si>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</si>
  <si>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</si>
  <si>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</si>
  <si>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</si>
  <si>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</si>
  <si>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</si>
  <si>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</si>
  <si>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</si>
  <si>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</si>
  <si>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</si>
  <si>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</si>
  <si>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</si>
  <si>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</si>
  <si>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</si>
  <si>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</si>
  <si>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</si>
  <si>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</si>
  <si>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</si>
  <si>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</si>
  <si>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</si>
  <si>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</si>
  <si>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</si>
  <si>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</si>
  <si>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</si>
  <si>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</si>
  <si>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</si>
  <si>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</si>
  <si>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</si>
  <si>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</si>
  <si>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</si>
  <si>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</si>
  <si>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</si>
  <si>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</si>
  <si>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</si>
  <si>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</si>
  <si>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</si>
  <si>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</si>
  <si>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</si>
  <si>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</si>
  <si>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</si>
  <si>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</si>
  <si>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</si>
  <si>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</si>
  <si>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</si>
  <si>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</si>
  <si>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</si>
  <si>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</si>
  <si>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</si>
  <si>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</si>
  <si>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</si>
  <si>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</si>
  <si>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</si>
  <si>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</si>
  <si>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</si>
  <si>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</si>
  <si>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</si>
  <si>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</si>
  <si>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</si>
  <si>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</si>
  <si>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</si>
  <si>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</si>
  <si>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</si>
  <si>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</si>
  <si>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</si>
  <si>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</si>
  <si>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</si>
  <si>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</si>
  <si>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</si>
  <si>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</si>
  <si>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</si>
  <si>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</si>
  <si>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</si>
  <si>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</si>
  <si>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</si>
  <si>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</si>
  <si>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</si>
  <si>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</si>
  <si>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</si>
  <si>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</si>
  <si>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</si>
  <si>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</si>
  <si>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</si>
  <si>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</si>
  <si>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</si>
  <si>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</si>
  <si>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</si>
  <si>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</si>
  <si>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</si>
  <si>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</si>
  <si>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</si>
  <si>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</si>
  <si>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</si>
  <si>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</si>
  <si>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</si>
  <si>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</si>
  <si>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</si>
  <si>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</si>
  <si>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</si>
  <si>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</si>
  <si>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</si>
  <si>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</si>
  <si>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</si>
  <si>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</si>
  <si>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</si>
  <si>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</si>
  <si>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</si>
  <si>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</si>
  <si>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</si>
  <si>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</si>
  <si>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</si>
  <si>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</si>
  <si>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</si>
  <si>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</si>
  <si>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</si>
  <si>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</si>
  <si>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</si>
  <si>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</si>
  <si>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</si>
  <si>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</si>
  <si>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</si>
  <si>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</si>
  <si>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</si>
  <si>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</si>
  <si>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</si>
  <si>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</si>
  <si>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</si>
  <si>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</si>
  <si>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</si>
  <si>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</si>
  <si>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</si>
  <si>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</si>
  <si>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</si>
  <si>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</si>
  <si>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</si>
  <si>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</si>
  <si>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</si>
  <si>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</si>
  <si>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</si>
  <si>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</si>
  <si>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</si>
  <si>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</si>
  <si>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</si>
  <si>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</si>
  <si>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</si>
  <si>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</si>
  <si>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</si>
  <si>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</si>
  <si>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</si>
  <si>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</si>
  <si>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</si>
  <si>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</si>
  <si>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</si>
  <si>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</si>
  <si>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</si>
  <si>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</si>
  <si>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</si>
  <si>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</si>
  <si>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</si>
  <si>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</si>
  <si>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</si>
  <si>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</si>
  <si>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</si>
  <si>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</si>
  <si>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</si>
  <si>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</si>
  <si>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</si>
  <si>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</si>
  <si>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</si>
  <si>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</si>
  <si>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</si>
  <si>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</si>
  <si>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</si>
  <si>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</si>
  <si>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</si>
  <si>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</si>
  <si>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</si>
  <si>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</si>
  <si>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</si>
  <si>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</si>
  <si>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</si>
  <si>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</si>
  <si>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</si>
  <si>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</si>
  <si>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</si>
  <si>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</si>
  <si>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</si>
  <si>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</si>
  <si>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</si>
  <si>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</si>
  <si>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</si>
  <si>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</si>
  <si>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</si>
  <si>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</si>
  <si>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</si>
  <si>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</si>
  <si>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</si>
  <si>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</si>
  <si>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</si>
  <si>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</si>
  <si>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</si>
  <si>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</si>
  <si>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</si>
  <si>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</si>
  <si>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</si>
  <si>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</si>
  <si>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</si>
  <si>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</si>
  <si>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</si>
  <si>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</si>
  <si>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</si>
  <si>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</si>
  <si>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</si>
  <si>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</si>
  <si>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</si>
  <si>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</si>
  <si>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</si>
  <si>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</si>
  <si>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</si>
  <si>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</si>
  <si>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</si>
  <si>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</si>
  <si>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</si>
  <si>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</si>
  <si>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</si>
  <si>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</si>
  <si>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</si>
  <si>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</si>
  <si>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</si>
  <si>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</si>
  <si>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</si>
  <si>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</si>
  <si>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</si>
  <si>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</si>
  <si>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</si>
  <si>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</si>
  <si>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</si>
  <si>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</si>
  <si>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</si>
  <si>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</si>
  <si>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</si>
  <si>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</si>
  <si>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</si>
  <si>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</si>
  <si>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</si>
  <si>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</si>
  <si>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</si>
  <si>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</si>
  <si>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</si>
  <si>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</si>
  <si>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</si>
  <si>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</si>
  <si>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</si>
  <si>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</si>
  <si>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</si>
  <si>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</si>
  <si>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</si>
  <si>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</si>
  <si>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</si>
  <si>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</si>
  <si>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</si>
  <si>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</si>
  <si>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</si>
  <si>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</si>
  <si>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</si>
  <si>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</si>
  <si>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</si>
  <si>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</si>
  <si>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</si>
  <si>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</si>
  <si>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</si>
  <si>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</si>
  <si>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</si>
  <si>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</si>
  <si>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</si>
  <si>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</si>
  <si>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</si>
  <si>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</si>
  <si>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</si>
  <si>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</si>
  <si>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</si>
  <si>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</si>
  <si>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</si>
  <si>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</si>
  <si>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</si>
  <si>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</si>
  <si>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</si>
  <si>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</si>
  <si>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</si>
  <si>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</si>
  <si>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</si>
  <si>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</si>
  <si>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</si>
  <si>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</si>
  <si>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</si>
  <si>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</si>
  <si>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</si>
  <si>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</si>
  <si>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</si>
  <si>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</si>
  <si>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</si>
  <si>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</si>
  <si>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</si>
  <si>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</si>
  <si>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</si>
  <si>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</si>
  <si>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</si>
  <si>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</si>
  <si>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</si>
  <si>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</si>
  <si>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</si>
  <si>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</si>
  <si>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</si>
  <si>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</si>
  <si>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</si>
  <si>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</si>
  <si>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</si>
  <si>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</si>
  <si>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</si>
  <si>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</si>
  <si>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</si>
  <si>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</si>
  <si>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</si>
  <si>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</si>
  <si>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</si>
  <si>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</si>
  <si>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</si>
  <si>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</si>
  <si>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</si>
  <si>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</si>
  <si>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</si>
  <si>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</si>
  <si>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</si>
  <si>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</si>
  <si>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</si>
  <si>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</si>
  <si>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</si>
  <si>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</si>
  <si>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</si>
  <si>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</si>
  <si>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</si>
  <si>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</si>
  <si>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</si>
  <si>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</si>
  <si>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</si>
  <si>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</si>
  <si>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</si>
  <si>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</si>
  <si>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</si>
  <si>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</si>
  <si>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</si>
  <si>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</si>
  <si>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</si>
  <si>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</si>
  <si>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</si>
  <si>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</si>
  <si>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</si>
  <si>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</si>
  <si>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</si>
  <si>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</si>
  <si>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</si>
  <si>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</si>
  <si>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</si>
  <si>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</si>
  <si>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</si>
  <si>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</si>
  <si>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</si>
  <si>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</si>
  <si>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</si>
  <si>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</si>
  <si>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</si>
  <si>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</si>
  <si>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</si>
  <si>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</si>
  <si>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</si>
  <si>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</si>
  <si>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</si>
  <si>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</si>
  <si>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</si>
  <si>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</si>
  <si>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</si>
  <si>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</si>
  <si>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</si>
  <si>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</si>
  <si>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</si>
  <si>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</si>
  <si>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</si>
  <si>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</si>
  <si>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</si>
  <si>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</si>
  <si>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</si>
  <si>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</si>
  <si>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</si>
  <si>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</si>
  <si>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</si>
  <si>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</si>
  <si>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</si>
  <si>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</si>
  <si>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</si>
  <si>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</si>
  <si>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</si>
  <si>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</si>
  <si>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</si>
  <si>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</si>
  <si>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</si>
  <si>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</si>
  <si>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</si>
  <si>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</si>
  <si>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</si>
  <si>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</si>
  <si>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</si>
  <si>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</si>
  <si>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</si>
  <si>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</si>
  <si>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</si>
  <si>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</si>
  <si>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</si>
  <si>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</si>
  <si>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</si>
  <si>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</si>
  <si>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</si>
  <si>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</si>
  <si>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</si>
  <si>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</si>
  <si>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</si>
  <si>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</si>
  <si>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</si>
  <si>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</si>
  <si>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</si>
  <si>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</si>
  <si>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</si>
  <si>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</si>
  <si>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</si>
  <si>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</si>
  <si>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</si>
  <si>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</si>
  <si>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</si>
  <si>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</si>
  <si>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</si>
  <si>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</si>
  <si>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</si>
  <si>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</si>
  <si>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</si>
  <si>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</si>
  <si>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</si>
  <si>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</si>
  <si>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</si>
  <si>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</si>
  <si>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</si>
  <si>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</si>
  <si>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</si>
  <si>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</si>
  <si>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</si>
  <si>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</si>
  <si>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</si>
  <si>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</si>
  <si>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</si>
  <si>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</si>
  <si>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</si>
  <si>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</si>
  <si>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</si>
  <si>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</si>
  <si>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</si>
  <si>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</si>
  <si>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</si>
  <si>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</si>
  <si>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</si>
  <si>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</si>
  <si>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</si>
  <si>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</si>
  <si>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</si>
  <si>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</si>
  <si>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</si>
  <si>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</si>
  <si>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</si>
  <si>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</si>
  <si>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</si>
  <si>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</si>
  <si>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</si>
  <si>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</si>
  <si>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</si>
  <si>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</si>
  <si>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</si>
  <si>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</si>
  <si>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</si>
  <si>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</si>
  <si>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</si>
  <si>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</si>
  <si>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</si>
  <si>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</si>
  <si>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</si>
  <si>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</si>
  <si>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</si>
  <si>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</si>
  <si>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</si>
  <si>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</si>
  <si>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</si>
  <si>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</si>
  <si>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</si>
  <si>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</si>
  <si>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</si>
  <si>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</si>
  <si>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</si>
  <si>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</si>
  <si>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</si>
  <si>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</si>
  <si>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</si>
  <si>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</si>
  <si>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</si>
  <si>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</si>
  <si>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</si>
  <si>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</si>
  <si>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</si>
  <si>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</si>
  <si>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</si>
  <si>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</si>
  <si>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</si>
  <si>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</si>
  <si>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</si>
  <si>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</si>
  <si>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</si>
  <si>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</si>
  <si>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</si>
  <si>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</si>
  <si>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</si>
  <si>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</si>
  <si>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</si>
  <si>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</si>
  <si>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</si>
  <si>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</si>
  <si>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</si>
  <si>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</si>
  <si>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</si>
  <si>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</si>
  <si>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</si>
  <si>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</si>
  <si>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</si>
  <si>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</si>
  <si>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</si>
  <si>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</si>
  <si>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</si>
  <si>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</si>
  <si>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</si>
  <si>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</si>
  <si>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</si>
  <si>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</si>
  <si>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</si>
  <si>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</si>
  <si>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</si>
  <si>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</si>
  <si>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</si>
  <si>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</si>
  <si>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</si>
  <si>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</si>
  <si>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</si>
  <si>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</si>
  <si>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</si>
  <si>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</si>
  <si>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</si>
  <si>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</si>
  <si>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</si>
  <si>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</si>
  <si>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</si>
  <si>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</si>
  <si>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</si>
  <si>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</si>
  <si>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</si>
  <si>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</si>
  <si>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</si>
  <si>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</si>
  <si>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</si>
  <si>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</si>
  <si>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</si>
  <si>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</si>
  <si>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</si>
  <si>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</si>
  <si>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</si>
  <si>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</si>
  <si>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</si>
  <si>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</si>
  <si>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</si>
  <si>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</si>
  <si>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</si>
  <si>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</si>
  <si>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</si>
  <si>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</si>
  <si>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</si>
  <si>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</si>
  <si>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</si>
  <si>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</si>
  <si>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</si>
  <si>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</si>
  <si>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</si>
  <si>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</si>
  <si>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</si>
  <si>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</si>
  <si>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</si>
  <si>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</si>
  <si>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</si>
  <si>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</si>
  <si>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</si>
  <si>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</si>
  <si>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</si>
  <si>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</si>
  <si>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</si>
  <si>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</si>
  <si>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</si>
  <si>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</si>
  <si>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</si>
  <si>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</si>
  <si>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</si>
  <si>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</si>
  <si>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</si>
  <si>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</si>
  <si>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</si>
  <si>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</si>
  <si>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</si>
  <si>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</si>
  <si>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</si>
  <si>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</si>
  <si>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</si>
  <si>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</si>
  <si>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</si>
  <si>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</si>
  <si>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</si>
  <si>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</si>
  <si>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</si>
  <si>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</si>
  <si>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</si>
  <si>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</si>
  <si>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</si>
  <si>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</si>
  <si>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</si>
  <si>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</si>
  <si>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</si>
  <si>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</si>
  <si>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</si>
  <si>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</si>
  <si>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</si>
  <si>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</si>
  <si>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</si>
  <si>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</si>
  <si>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</si>
  <si>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</si>
  <si>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</si>
  <si>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</si>
  <si>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</si>
  <si>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</si>
  <si>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</si>
  <si>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</si>
  <si>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</si>
  <si>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</si>
  <si>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</si>
  <si>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</si>
  <si>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</si>
  <si>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</si>
  <si>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</si>
  <si>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</si>
  <si>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</si>
  <si>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</si>
  <si>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</si>
  <si>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</si>
  <si>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</si>
  <si>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</si>
  <si>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</si>
  <si>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</si>
  <si>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</si>
  <si>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</si>
  <si>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</si>
  <si>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</si>
  <si>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</si>
  <si>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</si>
  <si>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</si>
  <si>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</si>
  <si>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</si>
  <si>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</si>
  <si>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</si>
  <si>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</si>
  <si>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</si>
  <si>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</si>
  <si>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</si>
  <si>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</si>
  <si>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</si>
  <si>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</si>
  <si>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</si>
  <si>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</si>
  <si>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</si>
  <si>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</si>
  <si>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</si>
  <si>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</si>
  <si>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</si>
  <si>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</si>
  <si>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</si>
  <si>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</si>
  <si>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</si>
  <si>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</si>
  <si>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</si>
  <si>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</si>
  <si>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</si>
  <si>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</si>
  <si>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</si>
  <si>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</si>
  <si>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</si>
  <si>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</si>
  <si>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</si>
  <si>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</si>
  <si>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</si>
  <si>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</si>
  <si>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</si>
  <si>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</si>
  <si>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</si>
  <si>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</si>
  <si>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</si>
  <si>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</si>
  <si>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</si>
  <si>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</si>
  <si>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</si>
  <si>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</si>
  <si>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</si>
  <si>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</si>
  <si>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</si>
  <si>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</si>
  <si>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</si>
  <si>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</si>
  <si>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</si>
  <si>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</si>
  <si>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</si>
  <si>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</si>
  <si>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</si>
  <si>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</si>
  <si>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</si>
  <si>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</si>
  <si>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</si>
  <si>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</si>
  <si>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</si>
  <si>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</si>
  <si>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</si>
  <si>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</si>
  <si>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</si>
  <si>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</si>
  <si>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</si>
  <si>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</si>
  <si>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</si>
  <si>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</si>
  <si>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</si>
  <si>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</si>
  <si>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</si>
  <si>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</si>
  <si>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</si>
  <si>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</si>
  <si>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</si>
  <si>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</si>
  <si>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</si>
  <si>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</si>
  <si>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</si>
  <si>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</si>
  <si>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</si>
  <si>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</si>
  <si>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</si>
  <si>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</si>
  <si>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</si>
  <si>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</si>
  <si>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</si>
  <si>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</si>
  <si>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</si>
  <si>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</si>
  <si>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</si>
  <si>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</si>
  <si>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</si>
  <si>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</si>
  <si>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</si>
  <si>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</si>
  <si>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</si>
  <si>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</si>
  <si>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</si>
  <si>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</si>
  <si>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</si>
  <si>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</si>
  <si>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</si>
  <si>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</si>
  <si>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</si>
  <si>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</si>
  <si>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</si>
  <si>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</si>
  <si>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</si>
  <si>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</si>
  <si>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</si>
  <si>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</si>
  <si>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</si>
  <si>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</si>
  <si>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</si>
  <si>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</si>
  <si>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</si>
  <si>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</si>
  <si>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</si>
  <si>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</si>
  <si>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</si>
  <si>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</si>
  <si>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</si>
  <si>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</si>
  <si>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</si>
  <si>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</si>
  <si>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</si>
  <si>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</si>
  <si>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</si>
  <si>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</si>
  <si>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</si>
  <si>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</si>
  <si>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</si>
  <si>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</si>
  <si>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</si>
  <si>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</si>
  <si>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</si>
  <si>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</si>
  <si>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</si>
  <si>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</si>
  <si>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</si>
  <si>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</si>
  <si>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</si>
  <si>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</si>
  <si>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</si>
  <si>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</si>
  <si>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</si>
  <si>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</si>
  <si>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</si>
  <si>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</si>
  <si>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</si>
  <si>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</si>
  <si>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</si>
  <si>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</si>
  <si>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</si>
  <si>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</si>
  <si>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</si>
  <si>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</si>
  <si>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</si>
  <si>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</si>
  <si>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</si>
  <si>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</si>
  <si>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</si>
  <si>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</si>
  <si>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</si>
  <si>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</si>
  <si>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</si>
  <si>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</si>
  <si>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</si>
  <si>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</si>
  <si>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</si>
  <si>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</si>
  <si>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</si>
  <si>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</si>
  <si>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</si>
  <si>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</si>
  <si>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</si>
  <si>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</si>
  <si>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</si>
  <si>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</si>
  <si>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</si>
  <si>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</si>
  <si>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</si>
  <si>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</si>
  <si>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</si>
  <si>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</si>
  <si>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</si>
  <si>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</si>
  <si>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</si>
  <si>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</si>
  <si>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</si>
  <si>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</si>
  <si>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</si>
  <si>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</si>
  <si>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</si>
  <si>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</si>
  <si>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</si>
  <si>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</si>
  <si>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</si>
  <si>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</si>
  <si>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</si>
  <si>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</si>
  <si>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</si>
  <si>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</si>
  <si>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</si>
  <si>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</si>
  <si>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</si>
  <si>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</si>
  <si>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</si>
  <si>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</si>
  <si>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</si>
  <si>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</si>
  <si>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</si>
  <si>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</si>
  <si>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</si>
  <si>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</si>
  <si>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</si>
  <si>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</si>
  <si>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</si>
  <si>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</si>
  <si>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</si>
  <si>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</si>
  <si>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</si>
  <si>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</si>
  <si>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</si>
  <si>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</si>
  <si>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</si>
  <si>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</si>
  <si>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</si>
  <si>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</si>
  <si>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</si>
  <si>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</si>
  <si>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</si>
  <si>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</si>
  <si>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</si>
  <si>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</si>
  <si>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</si>
  <si>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</si>
  <si>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</si>
  <si>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</si>
  <si>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</si>
  <si>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</si>
  <si>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</si>
  <si>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</si>
  <si>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</si>
  <si>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</si>
  <si>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</si>
  <si>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</si>
  <si>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</si>
  <si>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</si>
  <si>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</si>
  <si>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</si>
  <si>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</si>
  <si>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</si>
  <si>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</si>
  <si>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</si>
  <si>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</si>
  <si>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</si>
  <si>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</si>
  <si>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</si>
  <si>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</si>
  <si>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</si>
  <si>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</si>
  <si>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</si>
  <si>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</si>
  <si>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</si>
  <si>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</si>
  <si>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</si>
  <si>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</si>
  <si>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</si>
  <si>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</si>
  <si>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</si>
  <si>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</si>
  <si>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</si>
  <si>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</si>
  <si>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</si>
  <si>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</si>
  <si>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</si>
  <si>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</si>
  <si>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</si>
  <si>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</si>
  <si>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</si>
  <si>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</si>
  <si>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</si>
  <si>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</si>
  <si>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</si>
  <si>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</si>
  <si>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</si>
  <si>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</si>
  <si>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</si>
  <si>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</si>
  <si>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</si>
  <si>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</si>
  <si>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</si>
  <si>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</si>
  <si>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</si>
  <si>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</si>
  <si>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</si>
  <si>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</si>
  <si>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</si>
  <si>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</si>
  <si>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</si>
  <si>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</si>
  <si>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</si>
  <si>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</si>
  <si>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</si>
  <si>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</si>
  <si>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</si>
  <si>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</si>
  <si>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</si>
  <si>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</si>
  <si>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</si>
  <si>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</si>
  <si>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</si>
  <si>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</si>
  <si>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</si>
  <si>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</si>
  <si>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</si>
  <si>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</si>
  <si>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</si>
  <si>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</si>
  <si>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</si>
  <si>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</si>
  <si>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</si>
  <si>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</si>
  <si>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</si>
  <si>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</si>
  <si>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</si>
  <si>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</si>
  <si>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</si>
  <si>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</si>
  <si>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</si>
  <si>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</si>
  <si>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</si>
  <si>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</si>
  <si>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</si>
  <si>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</si>
  <si>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</si>
  <si>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</si>
  <si>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</si>
  <si>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</si>
  <si>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</si>
  <si>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</si>
  <si>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</si>
  <si>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</si>
  <si>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</si>
  <si>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</si>
  <si>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</si>
  <si>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</si>
  <si>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</si>
  <si>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</si>
  <si>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</si>
  <si>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</si>
  <si>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</si>
  <si>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</si>
  <si>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</si>
  <si>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</si>
  <si>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</si>
  <si>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</si>
  <si>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</si>
  <si>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</si>
  <si>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</si>
  <si>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</si>
  <si>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</si>
  <si>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</si>
  <si>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</si>
  <si>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</si>
  <si>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</si>
  <si>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</si>
  <si>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</si>
  <si>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</si>
  <si>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</si>
  <si>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</si>
  <si>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</si>
  <si>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</si>
  <si>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</si>
  <si>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</si>
  <si>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</si>
  <si>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</si>
  <si>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</si>
  <si>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</si>
  <si>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</si>
  <si>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</si>
  <si>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</si>
  <si>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</si>
  <si>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</si>
  <si>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</si>
  <si>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</si>
  <si>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</si>
  <si>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</si>
  <si>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</si>
  <si>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</si>
  <si>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</si>
  <si>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</si>
  <si>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</si>
  <si>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</si>
  <si>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</si>
  <si>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</si>
  <si>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</si>
  <si>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</si>
  <si>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</si>
  <si>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</si>
  <si>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</si>
  <si>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</si>
  <si>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</si>
  <si>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</si>
  <si>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</si>
  <si>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</si>
  <si>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</si>
  <si>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</si>
  <si>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</si>
  <si>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</si>
  <si>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</si>
  <si>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</si>
  <si>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</si>
  <si>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</si>
  <si>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</si>
  <si>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</si>
  <si>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</si>
  <si>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</si>
  <si>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</si>
  <si>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</si>
  <si>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</si>
  <si>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</si>
  <si>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</si>
  <si>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</si>
  <si>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</si>
  <si>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</si>
  <si>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</si>
  <si>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</si>
  <si>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</si>
  <si>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</si>
  <si>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</si>
  <si>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</si>
  <si>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</si>
  <si>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</si>
  <si>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</si>
  <si>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</si>
  <si>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</si>
  <si>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</si>
  <si>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</si>
  <si>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</si>
  <si>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</si>
  <si>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</si>
  <si>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</si>
  <si>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</si>
  <si>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</si>
  <si>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</si>
  <si>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</si>
  <si>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</si>
  <si>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</si>
  <si>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</si>
  <si>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</si>
  <si>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</si>
  <si>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</si>
  <si>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</si>
  <si>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</si>
  <si>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</si>
  <si>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</si>
  <si>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</si>
  <si>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</si>
  <si>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</si>
  <si>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</si>
  <si>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</si>
  <si>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</si>
  <si>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</si>
  <si>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</si>
  <si>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</si>
  <si>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</si>
  <si>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</si>
  <si>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</si>
  <si>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</si>
  <si>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</si>
  <si>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</si>
  <si>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</si>
  <si>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</si>
  <si>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</si>
  <si>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</si>
  <si>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</si>
  <si>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</si>
  <si>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</si>
  <si>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</si>
  <si>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</si>
  <si>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</si>
  <si>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</si>
  <si>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</si>
  <si>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</si>
  <si>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</si>
  <si>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</si>
  <si>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</si>
  <si>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</si>
  <si>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</si>
  <si>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</si>
  <si>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</si>
  <si>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</si>
  <si>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</si>
  <si>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</si>
  <si>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</si>
  <si>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</si>
  <si>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</si>
  <si>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</si>
  <si>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</si>
  <si>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</si>
  <si>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</si>
  <si>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</si>
  <si>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</si>
  <si>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</si>
  <si>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</si>
  <si>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</si>
  <si>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</si>
  <si>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</si>
  <si>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</si>
  <si>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</si>
  <si>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</si>
  <si>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</si>
  <si>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</si>
  <si>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</si>
  <si>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</si>
  <si>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</si>
  <si>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</si>
  <si>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</si>
  <si>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</si>
  <si>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</si>
  <si>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</si>
  <si>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</si>
  <si>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</si>
  <si>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</si>
  <si>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</si>
  <si>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</si>
  <si>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</si>
  <si>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</si>
  <si>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</si>
  <si>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</si>
  <si>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</si>
  <si>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</si>
  <si>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</si>
  <si>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</si>
  <si>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</si>
  <si>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</si>
  <si>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</si>
  <si>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</si>
  <si>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</si>
  <si>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</si>
  <si>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</si>
  <si>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</si>
  <si>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</si>
  <si>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</si>
  <si>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</si>
  <si>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</si>
  <si>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</si>
  <si>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</si>
  <si>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</si>
  <si>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</si>
  <si>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</si>
  <si>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</si>
  <si>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</si>
  <si>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</si>
  <si>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</si>
  <si>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</si>
  <si>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</si>
  <si>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</si>
  <si>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</si>
  <si>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</si>
  <si>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</si>
  <si>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</si>
  <si>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</si>
  <si>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</si>
  <si>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</si>
  <si>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</si>
  <si>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</si>
  <si>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</si>
  <si>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</si>
  <si>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</si>
  <si>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</si>
  <si>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</si>
  <si>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</si>
  <si>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</si>
  <si>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</si>
  <si>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</si>
  <si>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</si>
  <si>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</si>
  <si>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</si>
  <si>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</si>
  <si>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</si>
  <si>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</si>
  <si>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</si>
  <si>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</si>
  <si>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</si>
  <si>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</si>
  <si>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</si>
  <si>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</si>
  <si>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</si>
  <si>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</si>
  <si>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</si>
  <si>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</si>
  <si>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</si>
  <si>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</si>
  <si>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</si>
  <si>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</si>
  <si>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</si>
  <si>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</si>
  <si>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</si>
  <si>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</si>
  <si>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</si>
  <si>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</si>
  <si>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</si>
  <si>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</si>
  <si>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</si>
  <si>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</si>
  <si>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</si>
  <si>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</si>
  <si>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</si>
  <si>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</si>
  <si>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</si>
  <si>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</si>
  <si>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</si>
  <si>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</si>
  <si>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</si>
  <si>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</si>
  <si>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</si>
  <si>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</si>
  <si>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</si>
  <si>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</si>
  <si>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</si>
  <si>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</si>
  <si>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</si>
  <si>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</si>
  <si>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</si>
  <si>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</si>
  <si>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</si>
  <si>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</si>
  <si>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</si>
  <si>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</si>
  <si>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</si>
  <si>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</si>
  <si>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</si>
  <si>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</si>
  <si>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</si>
  <si>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</si>
  <si>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</si>
  <si>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</si>
  <si>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</si>
  <si>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</si>
  <si>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</si>
  <si>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</si>
  <si>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</si>
  <si>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</si>
  <si>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</si>
  <si>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</si>
  <si>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</si>
  <si>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</si>
  <si>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</si>
  <si>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</si>
  <si>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</si>
  <si>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</si>
  <si>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</si>
  <si>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</si>
  <si>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</si>
  <si>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</si>
  <si>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</si>
  <si>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</si>
  <si>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</si>
  <si>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</si>
  <si>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</si>
  <si>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</si>
  <si>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</si>
  <si>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</si>
  <si>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</si>
  <si>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</si>
  <si>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</si>
  <si>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</si>
  <si>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</si>
  <si>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</si>
  <si>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</si>
  <si>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</si>
  <si>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</si>
  <si>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</si>
  <si>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</si>
  <si>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</si>
  <si>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</si>
  <si>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</si>
  <si>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</si>
  <si>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</si>
  <si>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</si>
  <si>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</si>
  <si>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</si>
  <si>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</si>
  <si>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</si>
  <si>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</si>
  <si>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</si>
  <si>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</si>
  <si>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</si>
  <si>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</si>
  <si>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</si>
  <si>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</si>
  <si>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</si>
  <si>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</si>
  <si>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</si>
  <si>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</si>
  <si>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</si>
  <si>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</si>
  <si>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</si>
  <si>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</si>
  <si>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</si>
  <si>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</si>
  <si>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</si>
  <si>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</si>
  <si>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</si>
  <si>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</si>
  <si>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</si>
  <si>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</si>
  <si>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</si>
  <si>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</si>
  <si>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</si>
  <si>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</si>
  <si>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</si>
  <si>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</si>
  <si>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</si>
  <si>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</si>
  <si>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</si>
  <si>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</si>
  <si>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</si>
  <si>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</si>
  <si>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</si>
  <si>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</si>
  <si>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</si>
  <si>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</si>
  <si>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</si>
  <si>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</si>
  <si>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</si>
  <si>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</si>
  <si>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</si>
  <si>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</si>
  <si>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</si>
  <si>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</si>
  <si>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</si>
  <si>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</si>
  <si>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</si>
  <si>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</si>
  <si>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</si>
  <si>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</si>
  <si>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</si>
  <si>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</si>
  <si>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</si>
  <si>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</si>
  <si>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</si>
  <si>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</si>
  <si>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</si>
  <si>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</si>
  <si>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</si>
  <si>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</si>
  <si>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</si>
  <si>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</si>
  <si>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</si>
  <si>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</si>
  <si>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</si>
  <si>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</si>
  <si>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</si>
  <si>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</si>
  <si>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</si>
  <si>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</si>
  <si>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</si>
  <si>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</si>
  <si>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</si>
  <si>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</si>
  <si>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</si>
  <si>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</si>
  <si>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</si>
  <si>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</si>
  <si>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</si>
  <si>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</si>
  <si>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</si>
  <si>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</si>
  <si>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</si>
  <si>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</si>
  <si>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</si>
  <si>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</si>
  <si>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</si>
  <si>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</si>
  <si>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</si>
  <si>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</si>
  <si>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</si>
  <si>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</si>
  <si>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</si>
  <si>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</si>
  <si>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</si>
  <si>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</si>
  <si>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</si>
  <si>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</si>
  <si>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</si>
  <si>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</si>
  <si>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</si>
  <si>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</si>
  <si>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</si>
  <si>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</si>
  <si>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</si>
  <si>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</si>
  <si>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</si>
  <si>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</si>
  <si>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</si>
  <si>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</si>
  <si>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</si>
  <si>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</si>
  <si>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</si>
  <si>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</si>
  <si>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</si>
  <si>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</si>
  <si>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</si>
  <si>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</si>
  <si>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</si>
  <si>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</si>
  <si>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</si>
  <si>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</si>
  <si>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</si>
  <si>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</si>
  <si>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</si>
  <si>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</si>
  <si>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</si>
  <si>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</si>
  <si>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</si>
  <si>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</si>
  <si>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</si>
  <si>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</si>
  <si>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</si>
  <si>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</si>
  <si>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</si>
  <si>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</si>
  <si>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</si>
  <si>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</si>
  <si>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</si>
  <si>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</si>
  <si>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</si>
  <si>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</si>
  <si>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</si>
  <si>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</si>
  <si>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</si>
  <si>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</si>
  <si>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</si>
  <si>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</si>
  <si>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</si>
  <si>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</si>
  <si>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</si>
  <si>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</si>
  <si>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</si>
  <si>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</si>
  <si>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</si>
  <si>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</si>
  <si>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</si>
  <si>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</si>
  <si>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</si>
  <si>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</si>
  <si>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</si>
  <si>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</si>
  <si>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</si>
  <si>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</si>
  <si>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</si>
  <si>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</si>
  <si>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</si>
  <si>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</si>
  <si>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</si>
  <si>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</si>
  <si>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</si>
  <si>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</si>
  <si>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</si>
  <si>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</si>
  <si>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</si>
  <si>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</si>
  <si>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</si>
  <si>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</si>
  <si>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</si>
  <si>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</si>
  <si>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</si>
  <si>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</si>
  <si>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</si>
  <si>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</si>
  <si>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</si>
  <si>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</si>
  <si>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</si>
  <si>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</si>
  <si>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</si>
  <si>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</si>
  <si>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</si>
  <si>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</si>
  <si>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</si>
  <si>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</si>
  <si>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</si>
  <si>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</si>
  <si>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</si>
  <si>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</si>
  <si>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</si>
  <si>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</si>
  <si>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</si>
  <si>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</si>
  <si>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</si>
  <si>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</si>
  <si>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</si>
  <si>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</si>
  <si>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</si>
  <si>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</si>
  <si>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</si>
  <si>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</si>
  <si>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</si>
  <si>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</si>
  <si>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</si>
  <si>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</si>
  <si>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</si>
  <si>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</si>
  <si>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</si>
  <si>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</si>
  <si>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</si>
  <si>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</si>
  <si>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</si>
  <si>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</si>
  <si>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</si>
  <si>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</si>
  <si>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</si>
  <si>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</si>
  <si>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</si>
  <si>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</si>
  <si>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</si>
  <si>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</si>
  <si>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</si>
  <si>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</si>
  <si>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</si>
  <si>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</si>
  <si>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</si>
  <si>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</si>
  <si>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</si>
  <si>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</si>
  <si>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</si>
  <si>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</si>
  <si>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</si>
  <si>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</si>
  <si>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</si>
  <si>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</si>
  <si>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</si>
  <si>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</si>
  <si>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</si>
  <si>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</si>
  <si>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</si>
  <si>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</si>
  <si>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</si>
  <si>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</si>
  <si>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</si>
  <si>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</si>
  <si>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</si>
  <si>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</si>
  <si>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</si>
  <si>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</si>
  <si>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</si>
  <si>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</si>
  <si>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</si>
  <si>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</si>
  <si>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</si>
  <si>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</si>
  <si>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</si>
  <si>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</si>
  <si>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</si>
  <si>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</si>
  <si>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</si>
  <si>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</si>
  <si>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</si>
  <si>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</si>
  <si>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</si>
  <si>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</si>
  <si>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</si>
  <si>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</si>
  <si>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</si>
  <si>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</si>
  <si>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</si>
  <si>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</si>
  <si>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</si>
  <si>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</si>
  <si>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</si>
  <si>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</si>
  <si>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</si>
  <si>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</si>
  <si>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</si>
  <si>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</si>
  <si>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</si>
  <si>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</si>
  <si>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</si>
  <si>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</si>
  <si>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</si>
  <si>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</si>
  <si>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</si>
  <si>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</si>
  <si>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</si>
  <si>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</si>
  <si>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</si>
  <si>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</si>
  <si>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</si>
  <si>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</si>
  <si>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</si>
  <si>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</si>
  <si>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</si>
  <si>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</si>
  <si>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</si>
  <si>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</si>
  <si>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</si>
  <si>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</si>
  <si>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</si>
  <si>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</si>
  <si>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</si>
  <si>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</si>
  <si>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</si>
  <si>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</si>
  <si>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</si>
  <si>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</si>
  <si>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</si>
  <si>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</si>
  <si>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</si>
  <si>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</si>
  <si>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</si>
  <si>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</si>
  <si>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</si>
  <si>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</si>
  <si>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</si>
  <si>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</si>
  <si>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</si>
  <si>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</si>
  <si>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</si>
  <si>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</si>
  <si>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</si>
  <si>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</si>
  <si>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</si>
  <si>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</si>
  <si>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</si>
  <si>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</si>
  <si>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</si>
  <si>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</si>
  <si>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</si>
  <si>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</si>
  <si>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</si>
  <si>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</si>
  <si>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</si>
  <si>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</si>
  <si>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</si>
  <si>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</si>
  <si>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</si>
  <si>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</si>
  <si>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</si>
  <si>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</si>
  <si>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</si>
  <si>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</si>
  <si>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</si>
  <si>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</si>
  <si>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</si>
  <si>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</si>
  <si>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</si>
  <si>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</si>
  <si>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</si>
  <si>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</si>
  <si>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</si>
  <si>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</si>
  <si>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</si>
  <si>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</si>
  <si>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</si>
  <si>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</si>
  <si>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</si>
  <si>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</si>
  <si>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</si>
  <si>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</si>
  <si>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</si>
  <si>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</si>
  <si>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</si>
  <si>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</si>
  <si>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</si>
  <si>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</si>
  <si>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</si>
  <si>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</si>
  <si>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</si>
  <si>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</si>
  <si>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</si>
  <si>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</si>
  <si>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</si>
  <si>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</si>
  <si>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</si>
  <si>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</si>
  <si>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</si>
  <si>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</si>
  <si>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</si>
  <si>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</si>
  <si>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</si>
  <si>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</si>
  <si>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</si>
  <si>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</si>
  <si>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</si>
  <si>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</si>
  <si>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</si>
  <si>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</si>
  <si>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</si>
  <si>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</si>
  <si>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</si>
  <si>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</si>
  <si>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</si>
  <si>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</si>
  <si>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</si>
  <si>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</si>
  <si>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</si>
  <si>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</si>
  <si>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</si>
  <si>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</si>
  <si>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</si>
  <si>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</si>
  <si>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</si>
  <si>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</si>
  <si>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</si>
  <si>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</si>
  <si>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</si>
  <si>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</si>
  <si>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</si>
  <si>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</si>
  <si>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</si>
  <si>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</si>
  <si>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</si>
  <si>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</si>
  <si>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</si>
  <si>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</si>
  <si>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</si>
  <si>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</si>
  <si>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</si>
  <si>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</si>
  <si>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</si>
  <si>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</si>
  <si>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</si>
  <si>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</si>
  <si>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</si>
  <si>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</si>
  <si>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</si>
  <si>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</si>
  <si>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</si>
  <si>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</si>
  <si>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</si>
  <si>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</si>
  <si>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</si>
  <si>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</si>
  <si>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</si>
  <si>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</si>
  <si>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</si>
  <si>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</si>
  <si>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</si>
  <si>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</si>
  <si>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</si>
  <si>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</si>
  <si>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</si>
  <si>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</si>
  <si>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</si>
  <si>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</si>
  <si>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</si>
  <si>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</si>
  <si>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</si>
  <si>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</si>
  <si>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</si>
  <si>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</si>
  <si>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</si>
  <si>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</si>
  <si>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</si>
  <si>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</si>
  <si>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</si>
  <si>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</si>
  <si>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</si>
  <si>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</si>
  <si>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</si>
  <si>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</si>
  <si>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</si>
  <si>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</si>
  <si>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</si>
  <si>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</si>
  <si>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</si>
  <si>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</si>
  <si>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</si>
  <si>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</si>
  <si>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</si>
  <si>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</si>
  <si>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</si>
  <si>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</si>
  <si>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</si>
  <si>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</si>
  <si>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</si>
  <si>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</si>
  <si>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</si>
  <si>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</si>
  <si>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</si>
  <si>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</si>
  <si>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</si>
  <si>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</si>
  <si>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</si>
  <si>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</si>
  <si>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</si>
  <si>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</si>
  <si>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</si>
  <si>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</si>
  <si>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</si>
  <si>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</si>
  <si>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</si>
  <si>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</si>
  <si>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</si>
  <si>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</si>
  <si>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</si>
  <si>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</si>
  <si>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</si>
  <si>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</si>
  <si>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</si>
  <si>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</si>
  <si>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</si>
  <si>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</si>
  <si>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</si>
  <si>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</si>
  <si>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</si>
  <si>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</si>
  <si>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</si>
  <si>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</si>
  <si>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</si>
  <si>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</si>
  <si>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</si>
  <si>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</si>
  <si>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</si>
  <si>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</si>
  <si>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</si>
  <si>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</si>
  <si>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</si>
  <si>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</si>
  <si>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</si>
  <si>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</si>
  <si>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</si>
  <si>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</si>
  <si>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</si>
  <si>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</si>
  <si>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</si>
  <si>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</si>
  <si>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</si>
  <si>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</si>
  <si>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</si>
  <si>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</si>
  <si>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</si>
  <si>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</si>
  <si>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</si>
  <si>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</si>
  <si>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</si>
  <si>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</si>
  <si>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</si>
  <si>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</si>
  <si>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</si>
  <si>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</si>
  <si>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</si>
  <si>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</si>
  <si>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</si>
  <si>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</si>
  <si>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</si>
  <si>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</si>
  <si>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</si>
  <si>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</si>
  <si>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</si>
  <si>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</si>
  <si>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</si>
  <si>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</si>
  <si>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</si>
  <si>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</si>
  <si>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</si>
  <si>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</si>
  <si>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</si>
  <si>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</si>
  <si>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</si>
  <si>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</si>
  <si>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</si>
  <si>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</si>
  <si>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</si>
  <si>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</si>
  <si>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</si>
  <si>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</si>
  <si>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</si>
  <si>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</si>
  <si>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</si>
  <si>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</si>
  <si>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</si>
  <si>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</si>
  <si>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</si>
  <si>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</si>
  <si>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</si>
  <si>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</si>
  <si>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</si>
  <si>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</si>
  <si>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</si>
  <si>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</si>
  <si>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</si>
  <si>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</si>
  <si>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</si>
  <si>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</si>
  <si>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</si>
  <si>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</si>
  <si>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</si>
  <si>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</si>
  <si>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</si>
  <si>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</si>
  <si>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</si>
  <si>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</si>
  <si>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</si>
  <si>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</si>
  <si>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</si>
  <si>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</si>
  <si>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</si>
  <si>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</si>
  <si>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</si>
  <si>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</si>
  <si>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</si>
  <si>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</si>
  <si>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</si>
  <si>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</si>
  <si>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</si>
  <si>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</si>
  <si>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</si>
  <si>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</si>
  <si>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</si>
  <si>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</si>
  <si>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</si>
  <si>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</si>
  <si>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</si>
  <si>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</si>
  <si>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</si>
  <si>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</si>
  <si>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</si>
  <si>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</si>
  <si>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</si>
  <si>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</si>
  <si>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</si>
  <si>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</si>
  <si>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</si>
  <si>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</si>
  <si>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</si>
  <si>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</si>
  <si>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</si>
  <si>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</si>
  <si>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</si>
  <si>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</si>
  <si>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</si>
  <si>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</si>
  <si>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</si>
  <si>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</si>
  <si>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</si>
  <si>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</si>
  <si>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</si>
  <si>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</si>
  <si>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</si>
  <si>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</si>
  <si>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</si>
  <si>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</si>
  <si>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</si>
  <si>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</si>
  <si>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</si>
  <si>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</si>
  <si>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</si>
  <si>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</si>
  <si>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</si>
  <si>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</si>
  <si>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</si>
  <si>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</si>
  <si>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</si>
  <si>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</si>
  <si>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</si>
  <si>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</si>
  <si>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</si>
  <si>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</si>
  <si>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</si>
  <si>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</si>
  <si>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</si>
  <si>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</si>
  <si>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</si>
  <si>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</si>
  <si>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</si>
  <si>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</si>
  <si>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</si>
  <si>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</si>
  <si>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</si>
  <si>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</si>
  <si>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</si>
  <si>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</si>
  <si>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</si>
  <si>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</si>
  <si>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</si>
  <si>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</si>
  <si>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</si>
  <si>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</si>
  <si>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</si>
  <si>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</si>
  <si>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</si>
  <si>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</si>
  <si>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</si>
  <si>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</si>
  <si>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</si>
  <si>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</si>
  <si>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</si>
  <si>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</si>
  <si>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</si>
  <si>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</si>
  <si>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</si>
  <si>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</si>
  <si>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</si>
  <si>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</si>
  <si>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</si>
  <si>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</si>
  <si>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</si>
  <si>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</si>
  <si>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</si>
  <si>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</si>
  <si>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</si>
  <si>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</si>
  <si>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</si>
  <si>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</si>
  <si>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</si>
  <si>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</si>
  <si>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</si>
  <si>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</si>
  <si>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</si>
  <si>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</si>
  <si>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</si>
  <si>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</si>
  <si>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</si>
  <si>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</si>
  <si>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</si>
  <si>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</si>
  <si>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</si>
  <si>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</si>
  <si>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</si>
  <si>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</si>
  <si>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</si>
  <si>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</si>
  <si>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</si>
  <si>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</si>
  <si>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</si>
  <si>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</si>
  <si>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</si>
  <si>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</si>
  <si>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</si>
  <si>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</si>
  <si>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</si>
  <si>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</si>
  <si>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</si>
  <si>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</si>
  <si>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</si>
  <si>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</si>
  <si>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</si>
  <si>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</si>
  <si>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</si>
  <si>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</si>
  <si>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</si>
  <si>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</si>
  <si>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</si>
  <si>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</si>
  <si>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</si>
  <si>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</si>
  <si>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</si>
  <si>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</si>
  <si>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</si>
  <si>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</si>
  <si>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</si>
  <si>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</si>
  <si>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</si>
  <si>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</si>
  <si>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</si>
  <si>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</si>
  <si>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</si>
  <si>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</si>
  <si>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</si>
  <si>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</si>
  <si>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</si>
  <si>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</si>
  <si>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</si>
  <si>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</si>
  <si>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</si>
  <si>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</si>
  <si>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</si>
  <si>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</si>
  <si>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</si>
  <si>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</si>
  <si>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</si>
  <si>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</si>
  <si>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</si>
  <si>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</si>
  <si>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</si>
  <si>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</si>
  <si>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</si>
  <si>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</si>
  <si>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</si>
  <si>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</si>
  <si>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</si>
  <si>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</si>
  <si>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</si>
  <si>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</si>
  <si>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</si>
  <si>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</si>
  <si>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</si>
  <si>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</si>
  <si>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</si>
  <si>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</si>
  <si>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</si>
  <si>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</si>
  <si>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</si>
  <si>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</si>
  <si>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</si>
  <si>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</si>
  <si>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</si>
  <si>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</si>
  <si>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</si>
  <si>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</si>
  <si>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</si>
  <si>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</si>
  <si>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</si>
  <si>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</si>
  <si>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</si>
  <si>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</si>
  <si>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</si>
  <si>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</si>
  <si>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</si>
  <si>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</si>
  <si>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</si>
  <si>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</si>
  <si>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</si>
  <si>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</si>
  <si>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</si>
  <si>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</si>
  <si>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</si>
  <si>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</si>
  <si>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</si>
  <si>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</si>
  <si>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</si>
  <si>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</si>
  <si>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</si>
  <si>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</si>
  <si>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</si>
  <si>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</si>
  <si>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</si>
  <si>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</si>
  <si>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</si>
  <si>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</si>
  <si>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</si>
  <si>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</si>
  <si>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</si>
  <si>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</si>
  <si>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</si>
  <si>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</si>
  <si>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</si>
  <si>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</si>
  <si>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</si>
  <si>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</si>
  <si>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</si>
  <si>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</si>
  <si>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</si>
  <si>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</si>
  <si>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</si>
  <si>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</si>
  <si>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</si>
  <si>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</si>
  <si>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</si>
  <si>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</si>
  <si>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</si>
  <si>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</si>
  <si>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</si>
  <si>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</si>
  <si>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</si>
  <si>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</si>
  <si>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</si>
  <si>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</si>
  <si>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</si>
  <si>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</si>
  <si>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</si>
  <si>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</si>
  <si>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</si>
  <si>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</si>
  <si>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</si>
  <si>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</si>
  <si>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</si>
  <si>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</si>
  <si>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</si>
  <si>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</si>
  <si>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</si>
  <si>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</si>
  <si>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</si>
  <si>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</si>
  <si>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</si>
  <si>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</si>
  <si>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</si>
  <si>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</si>
  <si>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</si>
  <si>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</si>
  <si>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</si>
  <si>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</si>
  <si>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</si>
  <si>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</si>
  <si>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</si>
  <si>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</si>
  <si>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</si>
  <si>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</si>
  <si>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</si>
  <si>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</si>
  <si>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</si>
  <si>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</si>
  <si>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</si>
  <si>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</si>
  <si>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</si>
  <si>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</si>
  <si>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</si>
  <si>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</si>
  <si>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</si>
  <si>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</si>
  <si>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</si>
  <si>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</si>
  <si>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</si>
  <si>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</si>
  <si>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</si>
  <si>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</si>
  <si>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</si>
  <si>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</si>
  <si>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</si>
  <si>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</si>
  <si>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</si>
  <si>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</si>
  <si>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</si>
  <si>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</si>
  <si>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</si>
  <si>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</si>
  <si>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</si>
  <si>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</si>
  <si>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</si>
  <si>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</si>
  <si>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</si>
  <si>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</si>
  <si>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</si>
  <si>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</si>
  <si>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</si>
  <si>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</si>
  <si>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</si>
  <si>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</si>
  <si>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</si>
  <si>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</si>
  <si>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</si>
  <si>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</si>
  <si>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</si>
  <si>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</si>
  <si>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</si>
  <si>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</si>
  <si>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</si>
  <si>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</si>
  <si>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</si>
  <si>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</si>
  <si>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</si>
  <si>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</si>
  <si>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</si>
  <si>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</si>
  <si>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</si>
  <si>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</si>
  <si>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</si>
  <si>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</si>
  <si>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</si>
  <si>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</si>
  <si>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</si>
  <si>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</si>
  <si>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</si>
  <si>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</si>
  <si>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</si>
  <si>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</si>
  <si>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</si>
  <si>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</si>
  <si>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</si>
  <si>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</si>
  <si>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</si>
  <si>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</si>
  <si>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</si>
  <si>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</si>
  <si>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</si>
  <si>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</si>
  <si>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</si>
  <si>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</si>
  <si>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</si>
  <si>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</si>
  <si>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</si>
  <si>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</si>
  <si>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</si>
  <si>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</si>
  <si>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</si>
  <si>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</si>
  <si>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</si>
  <si>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</si>
  <si>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</si>
  <si>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</si>
  <si>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</si>
  <si>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</si>
  <si>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</si>
  <si>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</si>
  <si>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</si>
  <si>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</si>
  <si>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</si>
  <si>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</si>
  <si>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</si>
  <si>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</si>
  <si>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</si>
  <si>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</si>
  <si>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</si>
  <si>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</si>
  <si>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</si>
  <si>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</si>
  <si>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</si>
  <si>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</si>
  <si>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</si>
  <si>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</si>
  <si>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</si>
  <si>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</si>
  <si>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</si>
  <si>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</si>
  <si>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</si>
  <si>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</si>
  <si>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</si>
  <si>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</si>
  <si>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</si>
  <si>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</si>
  <si>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</si>
  <si>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</si>
  <si>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</si>
  <si>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</si>
  <si>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</si>
  <si>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</si>
  <si>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</si>
  <si>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</si>
  <si>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</si>
  <si>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</si>
  <si>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</si>
  <si>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</si>
  <si>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</si>
  <si>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</si>
  <si>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</si>
  <si>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</si>
  <si>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</si>
  <si>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</si>
  <si>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</si>
  <si>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</si>
  <si>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</si>
  <si>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</si>
  <si>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</si>
  <si>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</si>
  <si>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</si>
  <si>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</si>
  <si>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</si>
  <si>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</si>
  <si>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</si>
  <si>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</si>
  <si>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</si>
  <si>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</si>
  <si>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</si>
  <si>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</si>
  <si>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</si>
  <si>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</si>
  <si>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</si>
  <si>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</si>
  <si>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</si>
  <si>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</si>
  <si>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</si>
  <si>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</si>
  <si>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</si>
  <si>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</si>
  <si>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</si>
  <si>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</si>
  <si>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</si>
  <si>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</si>
  <si>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</si>
  <si>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</si>
  <si>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</si>
  <si>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</si>
  <si>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</si>
  <si>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</si>
  <si>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</si>
  <si>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</si>
  <si>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</si>
  <si>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</si>
  <si>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</si>
  <si>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</si>
  <si>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</si>
  <si>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</si>
  <si>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</si>
  <si>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</si>
  <si>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</si>
  <si>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</si>
  <si>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</si>
  <si>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</si>
  <si>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</si>
  <si>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</si>
  <si>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</si>
  <si>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</si>
  <si>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</si>
  <si>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</si>
  <si>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</si>
  <si>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</si>
  <si>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</si>
  <si>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</si>
  <si>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</si>
  <si>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</si>
  <si>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</si>
  <si>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</si>
  <si>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</si>
  <si>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</si>
  <si>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</si>
  <si>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</si>
  <si>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</si>
  <si>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</si>
  <si>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</si>
  <si>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</si>
  <si>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</si>
  <si>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</si>
  <si>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</si>
  <si>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</si>
  <si>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</si>
  <si>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</si>
  <si>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</si>
  <si>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</si>
  <si>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</si>
  <si>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</si>
  <si>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</si>
  <si>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</si>
  <si>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</si>
  <si>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</si>
  <si>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</si>
  <si>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</si>
  <si>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</si>
  <si>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</si>
  <si>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</si>
  <si>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</si>
  <si>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</si>
  <si>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</si>
  <si>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</si>
  <si>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</si>
  <si>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</si>
  <si>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</si>
  <si>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</si>
  <si>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</si>
  <si>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</si>
  <si>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</si>
  <si>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</si>
  <si>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</si>
  <si>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</si>
  <si>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</si>
  <si>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</si>
  <si>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</si>
  <si>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</si>
  <si>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</si>
  <si>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</si>
  <si>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</si>
  <si>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</si>
  <si>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</si>
  <si>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</si>
  <si>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</si>
  <si>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</si>
  <si>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</si>
  <si>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</si>
  <si>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</si>
  <si>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</si>
  <si>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</si>
  <si>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</si>
  <si>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</si>
  <si>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</si>
  <si>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</si>
  <si>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</si>
  <si>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</si>
  <si>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</si>
  <si>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</si>
  <si>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</si>
  <si>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</si>
  <si>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</si>
  <si>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</si>
  <si>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</si>
  <si>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</si>
  <si>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</si>
  <si>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</si>
  <si>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</si>
  <si>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</si>
  <si>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</si>
  <si>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</si>
  <si>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</si>
  <si>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</si>
  <si>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</si>
  <si>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</si>
  <si>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</si>
  <si>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</si>
  <si>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</si>
  <si>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</si>
  <si>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</si>
  <si>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</si>
  <si>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</si>
  <si>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</si>
  <si>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</si>
  <si>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</si>
  <si>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</si>
  <si>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</si>
  <si>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</si>
  <si>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</si>
  <si>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</si>
  <si>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</si>
  <si>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</si>
  <si>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</si>
  <si>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</si>
  <si>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</si>
  <si>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</si>
  <si>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</si>
  <si>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</si>
  <si>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</si>
  <si>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</si>
  <si>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</si>
  <si>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</si>
  <si>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</si>
  <si>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</si>
  <si>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</si>
  <si>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</si>
  <si>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</si>
  <si>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</si>
  <si>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</si>
  <si>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</si>
  <si>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</si>
  <si>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</si>
  <si>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</si>
  <si>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</si>
  <si>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</si>
  <si>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</si>
  <si>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</si>
  <si>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</si>
  <si>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</si>
  <si>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</si>
  <si>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</si>
  <si>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</si>
  <si>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</si>
  <si>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</si>
  <si>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</si>
  <si>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</si>
  <si>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</si>
  <si>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</si>
  <si>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</si>
  <si>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</si>
  <si>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</si>
  <si>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</si>
  <si>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</si>
  <si>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</si>
  <si>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</si>
  <si>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</si>
  <si>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</si>
  <si>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</si>
  <si>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</si>
  <si>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</si>
  <si>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</si>
  <si>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</si>
  <si>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</si>
  <si>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</si>
  <si>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</si>
  <si>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</si>
  <si>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</si>
  <si>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</si>
  <si>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</si>
  <si>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</si>
  <si>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</si>
  <si>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</si>
  <si>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</si>
  <si>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</si>
  <si>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</si>
  <si>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</si>
  <si>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</si>
  <si>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</si>
  <si>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</si>
  <si>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</si>
  <si>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</si>
  <si>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</si>
  <si>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</si>
  <si>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</si>
  <si>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</si>
  <si>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</si>
  <si>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</si>
  <si>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</si>
  <si>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</si>
  <si>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</si>
  <si>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</si>
  <si>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</si>
  <si>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</si>
  <si>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</si>
  <si>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</si>
  <si>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</si>
  <si>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</si>
  <si>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</si>
  <si>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</si>
  <si>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</si>
  <si>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</si>
  <si>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</si>
  <si>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</si>
  <si>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</si>
  <si>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</si>
  <si>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</si>
  <si>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</si>
  <si>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</si>
  <si>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</si>
  <si>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</si>
  <si>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</si>
  <si>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</si>
  <si>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</si>
  <si>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</si>
  <si>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</si>
  <si>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</si>
  <si>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</si>
  <si>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</si>
  <si>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</si>
  <si>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</si>
  <si>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</si>
  <si>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</si>
  <si>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</si>
  <si>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</si>
  <si>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</si>
  <si>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</si>
  <si>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</si>
  <si>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</si>
  <si>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</si>
  <si>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</si>
  <si>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</si>
  <si>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</si>
  <si>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</si>
  <si>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</si>
  <si>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</si>
  <si>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</si>
  <si>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</si>
  <si>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</si>
  <si>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</si>
  <si>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</si>
  <si>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</si>
  <si>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</si>
  <si>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</si>
  <si>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</si>
  <si>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</si>
  <si>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</si>
  <si>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</si>
  <si>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</si>
  <si>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</si>
  <si>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</si>
  <si>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</si>
  <si>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</si>
  <si>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</si>
  <si>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</si>
  <si>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</si>
  <si>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</si>
  <si>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</si>
  <si>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</si>
  <si>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</si>
  <si>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</si>
  <si>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</si>
  <si>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</si>
  <si>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</si>
  <si>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</si>
  <si>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</si>
  <si>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</si>
  <si>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</si>
  <si>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</si>
  <si>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</si>
  <si>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</si>
  <si>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</si>
  <si>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</si>
  <si>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</si>
  <si>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</si>
  <si>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</si>
  <si>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</si>
  <si>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</si>
  <si>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</si>
  <si>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</si>
  <si>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</si>
  <si>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</si>
  <si>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</si>
  <si>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</si>
  <si>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</si>
  <si>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</si>
  <si>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</si>
  <si>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</si>
  <si>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</si>
  <si>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</si>
  <si>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</si>
  <si>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</si>
  <si>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</si>
  <si>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</si>
  <si>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</si>
  <si>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</si>
  <si>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</si>
  <si>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</si>
  <si>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</si>
  <si>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</si>
  <si>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</si>
  <si>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</si>
  <si>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</si>
  <si>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</si>
  <si>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</si>
  <si>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</si>
  <si>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</si>
  <si>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</si>
  <si>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</si>
  <si>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</si>
  <si>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</si>
  <si>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</si>
  <si>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</si>
  <si>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</si>
  <si>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</si>
  <si>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</si>
  <si>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</si>
  <si>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</si>
  <si>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</si>
  <si>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</si>
  <si>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</si>
  <si>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</si>
  <si>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</si>
  <si>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</si>
  <si>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</si>
  <si>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</si>
  <si>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</si>
  <si>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</si>
  <si>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</si>
  <si>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</si>
  <si>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</si>
  <si>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</si>
  <si>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</si>
  <si>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</si>
  <si>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</si>
  <si>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</si>
  <si>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</si>
  <si>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</si>
  <si>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</si>
  <si>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</si>
  <si>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</si>
  <si>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</si>
  <si>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</si>
  <si>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</si>
  <si>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</si>
  <si>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</si>
  <si>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</si>
  <si>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</si>
  <si>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</si>
  <si>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</si>
  <si>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</si>
  <si>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</si>
  <si>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</si>
  <si>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</si>
  <si>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</si>
  <si>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</si>
  <si>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</si>
  <si>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</si>
  <si>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</si>
  <si>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</si>
  <si>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</si>
  <si>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</si>
  <si>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</si>
  <si>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</si>
  <si>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</si>
  <si>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</si>
  <si>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</si>
  <si>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</si>
  <si>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</si>
  <si>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</si>
  <si>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</si>
  <si>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</si>
  <si>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</si>
  <si>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</si>
  <si>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</si>
  <si>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</si>
  <si>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</si>
  <si>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</si>
  <si>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</si>
  <si>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</si>
  <si>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</si>
  <si>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</si>
  <si>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</si>
  <si>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</si>
  <si>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</si>
  <si>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</si>
  <si>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</si>
  <si>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</si>
  <si>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</si>
  <si>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</si>
  <si>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</si>
  <si>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</si>
  <si>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</si>
  <si>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</si>
  <si>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</si>
  <si>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</si>
  <si>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</si>
  <si>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</si>
  <si>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</si>
  <si>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</si>
  <si>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</si>
  <si>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</si>
  <si>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</si>
  <si>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</si>
  <si>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</si>
  <si>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</si>
  <si>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</si>
  <si>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</si>
  <si>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</si>
  <si>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</si>
  <si>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</si>
  <si>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</si>
  <si>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</si>
  <si>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</si>
  <si>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</si>
  <si>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</si>
  <si>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</si>
  <si>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</si>
  <si>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</si>
  <si>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</si>
  <si>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</si>
  <si>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</si>
  <si>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</si>
  <si>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</si>
  <si>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</si>
  <si>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</si>
  <si>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</si>
  <si>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</si>
  <si>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</si>
  <si>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</si>
  <si>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</si>
  <si>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</si>
  <si>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</si>
  <si>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</si>
  <si>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</si>
  <si>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</si>
  <si>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</si>
  <si>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</si>
  <si>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</si>
  <si>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</si>
  <si>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</si>
  <si>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</si>
  <si>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</si>
  <si>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</si>
  <si>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</si>
  <si>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</si>
  <si>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</si>
  <si>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</si>
  <si>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</si>
  <si>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</si>
  <si>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</si>
  <si>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</si>
  <si>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</si>
  <si>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</si>
  <si>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</si>
  <si>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</si>
  <si>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</si>
  <si>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</si>
  <si>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</si>
  <si>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</si>
  <si>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</si>
  <si>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</si>
  <si>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</si>
  <si>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</si>
  <si>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</si>
  <si>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</si>
  <si>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</si>
  <si>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</si>
  <si>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</si>
  <si>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</si>
  <si>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</si>
  <si>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</si>
  <si>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</si>
  <si>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</si>
  <si>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</si>
  <si>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</si>
  <si>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</si>
  <si>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</si>
  <si>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</si>
  <si>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</si>
  <si>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</si>
  <si>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</si>
  <si>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</si>
  <si>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</si>
  <si>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</si>
  <si>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</si>
  <si>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</si>
  <si>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</si>
  <si>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</si>
  <si>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</si>
  <si>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</si>
  <si>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</si>
  <si>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</si>
  <si>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</si>
  <si>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</si>
  <si>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</si>
  <si>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</si>
  <si>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</si>
  <si>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</si>
  <si>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</si>
  <si>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</si>
  <si>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</si>
  <si>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</si>
  <si>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</si>
  <si>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</si>
  <si>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</si>
  <si>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</si>
  <si>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</si>
  <si>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</si>
  <si>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</si>
  <si>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</si>
  <si>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</si>
  <si>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</si>
  <si>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</si>
  <si>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</si>
  <si>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</si>
  <si>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</si>
  <si>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</si>
  <si>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</si>
  <si>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</si>
  <si>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</si>
  <si>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</si>
  <si>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</si>
  <si>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</si>
  <si>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</si>
  <si>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</si>
  <si>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</si>
  <si>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</si>
  <si>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</si>
  <si>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</si>
  <si>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</si>
  <si>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</si>
  <si>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</si>
  <si>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</si>
  <si>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</si>
  <si>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</si>
  <si>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</si>
  <si>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</si>
  <si>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</si>
  <si>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</si>
  <si>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</si>
  <si>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</si>
  <si>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</si>
  <si>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</si>
  <si>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</si>
  <si>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</si>
  <si>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</si>
  <si>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</si>
  <si>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</si>
  <si>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</si>
  <si>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</si>
  <si>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</si>
  <si>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</si>
  <si>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</si>
  <si>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</si>
  <si>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</si>
  <si>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</si>
  <si>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</si>
  <si>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</si>
  <si>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</si>
  <si>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</si>
  <si>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</si>
  <si>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</si>
  <si>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</si>
  <si>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</si>
  <si>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</si>
  <si>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</si>
  <si>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</si>
  <si>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</si>
  <si>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</si>
  <si>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</si>
  <si>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</si>
  <si>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</si>
  <si>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</si>
  <si>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</si>
  <si>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</si>
  <si>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</si>
  <si>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</si>
  <si>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</si>
  <si>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</si>
  <si>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</si>
  <si>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</si>
  <si>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</si>
  <si>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</si>
  <si>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</si>
  <si>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</si>
  <si>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</si>
  <si>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</si>
  <si>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</si>
  <si>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</si>
  <si>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</si>
  <si>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</si>
  <si>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</si>
  <si>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</si>
  <si>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</si>
  <si>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</si>
  <si>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</si>
  <si>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</si>
  <si>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</si>
  <si>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</si>
  <si>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</si>
  <si>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</si>
  <si>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</si>
  <si>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</si>
  <si>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</si>
  <si>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</si>
  <si>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</si>
  <si>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</si>
  <si>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</si>
  <si>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</si>
  <si>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</si>
  <si>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</si>
  <si>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</si>
  <si>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</si>
  <si>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</si>
  <si>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</si>
  <si>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</si>
  <si>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</si>
  <si>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</si>
  <si>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</si>
  <si>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</si>
  <si>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</si>
  <si>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</si>
  <si>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</si>
  <si>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</si>
  <si>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</si>
  <si>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</si>
  <si>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</si>
  <si>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</si>
  <si>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</si>
  <si>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</si>
  <si>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</si>
  <si>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</si>
  <si>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</si>
  <si>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</si>
  <si>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</si>
  <si>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</si>
  <si>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</si>
  <si>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</si>
  <si>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</si>
  <si>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</si>
  <si>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</si>
  <si>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</si>
  <si>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</si>
  <si>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</si>
  <si>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</si>
  <si>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</si>
  <si>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</si>
  <si>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</si>
  <si>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</si>
  <si>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</si>
  <si>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</si>
  <si>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</si>
  <si>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</si>
  <si>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</si>
  <si>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</si>
  <si>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</si>
  <si>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</si>
  <si>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</si>
  <si>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</si>
  <si>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</si>
  <si>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</si>
  <si>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</si>
  <si>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</si>
  <si>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</si>
  <si>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</si>
  <si>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</si>
  <si>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</si>
  <si>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</si>
  <si>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</si>
  <si>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</si>
  <si>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</si>
  <si>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</si>
  <si>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</si>
  <si>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</si>
  <si>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</si>
  <si>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</si>
  <si>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</si>
  <si>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</si>
  <si>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</si>
  <si>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</si>
  <si>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</si>
  <si>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</si>
  <si>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</si>
  <si>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</si>
  <si>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</si>
  <si>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</si>
  <si>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</si>
  <si>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</si>
  <si>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</si>
  <si>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</si>
  <si>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</si>
  <si>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</si>
  <si>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</si>
  <si>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</si>
  <si>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</si>
  <si>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</si>
  <si>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</si>
  <si>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</si>
  <si>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</si>
  <si>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</si>
  <si>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</si>
  <si>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</si>
  <si>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</si>
  <si>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</si>
  <si>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</si>
  <si>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</si>
  <si>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</si>
  <si>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</si>
  <si>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</si>
  <si>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</si>
  <si>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</si>
  <si>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</si>
  <si>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</si>
  <si>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</si>
  <si>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</si>
  <si>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</si>
  <si>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</si>
  <si>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</si>
  <si>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</si>
  <si>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</si>
  <si>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</si>
  <si>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</si>
  <si>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</si>
  <si>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</si>
  <si>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</si>
  <si>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</si>
  <si>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</si>
  <si>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</si>
  <si>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</si>
  <si>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</si>
  <si>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</si>
  <si>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</si>
  <si>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</si>
  <si>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</si>
  <si>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</si>
  <si>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</si>
  <si>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</si>
  <si>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</si>
  <si>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</si>
  <si>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</si>
  <si>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</si>
  <si>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</si>
  <si>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</si>
  <si>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</si>
  <si>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</si>
  <si>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</si>
  <si>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</si>
  <si>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</si>
  <si>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</si>
  <si>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</si>
  <si>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</si>
  <si>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</si>
  <si>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</si>
  <si>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</si>
  <si>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</si>
  <si>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</si>
  <si>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</si>
  <si>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</si>
  <si>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</si>
  <si>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</si>
  <si>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</si>
  <si>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</si>
  <si>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</si>
  <si>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</si>
  <si>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</si>
  <si>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</si>
  <si>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</si>
  <si>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</si>
  <si>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</si>
  <si>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</si>
  <si>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</si>
  <si>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</si>
  <si>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</si>
  <si>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</si>
  <si>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</si>
  <si>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</si>
  <si>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</si>
  <si>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</si>
  <si>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</si>
  <si>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</si>
  <si>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</si>
  <si>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</si>
  <si>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</si>
  <si>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</si>
  <si>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</si>
  <si>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</si>
  <si>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</si>
  <si>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</si>
  <si>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</si>
  <si>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</si>
  <si>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</si>
  <si>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</si>
  <si>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</si>
  <si>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</si>
  <si>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</si>
  <si>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</si>
  <si>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</si>
  <si>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</si>
  <si>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</si>
  <si>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</si>
  <si>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</si>
  <si>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</si>
  <si>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</si>
  <si>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</si>
  <si>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</si>
  <si>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</si>
  <si>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</si>
  <si>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</si>
  <si>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</si>
  <si>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</si>
  <si>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</si>
  <si>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</si>
  <si>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</si>
  <si>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</si>
  <si>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</si>
  <si>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</si>
  <si>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</si>
  <si>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</si>
  <si>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</si>
  <si>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</si>
  <si>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</si>
  <si>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</si>
  <si>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</si>
  <si>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</si>
  <si>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</si>
  <si>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</si>
  <si>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</si>
  <si>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</si>
  <si>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</si>
  <si>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</si>
  <si>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</si>
  <si>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</si>
  <si>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</si>
  <si>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</si>
  <si>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</si>
  <si>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</si>
  <si>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</si>
  <si>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</si>
  <si>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</si>
  <si>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</si>
  <si>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</si>
  <si>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</si>
  <si>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</si>
  <si>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</si>
  <si>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</si>
  <si>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</si>
  <si>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</si>
  <si>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</si>
  <si>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</si>
  <si>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</si>
  <si>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</si>
  <si>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</si>
  <si>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</si>
  <si>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</si>
  <si>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</si>
  <si>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</si>
  <si>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</si>
  <si>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</si>
  <si>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</si>
  <si>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</si>
  <si>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</si>
  <si>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</si>
  <si>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</si>
  <si>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</si>
  <si>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</si>
  <si>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</si>
  <si>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</si>
  <si>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</si>
  <si>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</si>
  <si>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</si>
  <si>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</si>
  <si>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</si>
  <si>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</si>
  <si>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</si>
  <si>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</si>
  <si>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</si>
  <si>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</si>
  <si>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</si>
  <si>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</si>
  <si>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</si>
  <si>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</si>
  <si>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</si>
  <si>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</si>
  <si>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</si>
  <si>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</si>
  <si>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</si>
  <si>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</si>
  <si>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</si>
  <si>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</si>
  <si>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</si>
  <si>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</si>
  <si>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</si>
  <si>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</si>
  <si>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</si>
  <si>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</si>
  <si>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</si>
  <si>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</si>
  <si>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</si>
  <si>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</si>
  <si>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</si>
  <si>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</si>
  <si>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</si>
  <si>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</si>
  <si>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</si>
  <si>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</si>
  <si>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</si>
  <si>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</si>
  <si>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</si>
  <si>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</si>
  <si>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</si>
  <si>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</si>
  <si>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</si>
  <si>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</si>
  <si>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</si>
  <si>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</si>
  <si>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</si>
  <si>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</si>
  <si>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</si>
  <si>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</si>
  <si>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</si>
  <si>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</si>
  <si>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</si>
  <si>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</si>
  <si>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</si>
  <si>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</si>
  <si>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</si>
  <si>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</si>
  <si>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</si>
  <si>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</si>
  <si>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</si>
  <si>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</si>
  <si>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</si>
  <si>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</si>
  <si>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</si>
  <si>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</si>
  <si>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</si>
  <si>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</si>
  <si>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</si>
  <si>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</si>
  <si>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</si>
  <si>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</si>
  <si>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</si>
  <si>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</si>
  <si>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</si>
  <si>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</si>
  <si>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</si>
  <si>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</si>
  <si>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</si>
  <si>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</si>
  <si>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</si>
  <si>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</si>
  <si>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</si>
  <si>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</si>
  <si>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</si>
  <si>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</si>
  <si>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</si>
  <si>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</si>
  <si>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</si>
  <si>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</si>
  <si>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</si>
  <si>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</si>
  <si>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</si>
  <si>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</si>
  <si>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</si>
  <si>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</si>
  <si>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</si>
  <si>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</si>
  <si>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</si>
  <si>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</si>
  <si>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</si>
  <si>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</si>
  <si>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</si>
  <si>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</si>
  <si>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</si>
  <si>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</si>
  <si>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</si>
  <si>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</si>
  <si>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</si>
  <si>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</si>
  <si>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</si>
  <si>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</si>
  <si>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</si>
  <si>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</si>
  <si>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</si>
  <si>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</si>
  <si>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</si>
  <si>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</si>
  <si>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</si>
  <si>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</si>
  <si>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</si>
  <si>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</si>
  <si>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</si>
  <si>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</si>
  <si>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</si>
  <si>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</si>
  <si>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</si>
  <si>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</si>
  <si>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</si>
  <si>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</si>
  <si>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</si>
  <si>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</si>
  <si>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</si>
  <si>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</si>
  <si>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</si>
  <si>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</si>
  <si>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</si>
  <si>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</si>
  <si>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</si>
  <si>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</si>
  <si>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</si>
  <si>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</si>
  <si>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</si>
  <si>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</si>
  <si>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</si>
  <si>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</si>
  <si>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</si>
  <si>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</si>
  <si>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</si>
  <si>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</si>
  <si>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</si>
  <si>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</si>
  <si>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</si>
  <si>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</si>
  <si>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</si>
  <si>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</si>
  <si>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</si>
  <si>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</si>
  <si>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</si>
  <si>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</si>
  <si>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</si>
  <si>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</si>
  <si>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</si>
  <si>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</si>
  <si>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</si>
  <si>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</si>
  <si>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</si>
  <si>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</si>
  <si>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</si>
  <si>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</si>
  <si>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</si>
  <si>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</si>
  <si>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</si>
  <si>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</si>
  <si>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</si>
  <si>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</si>
  <si>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</si>
  <si>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</si>
  <si>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</si>
  <si>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</si>
  <si>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</si>
  <si>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</si>
  <si>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</si>
  <si>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</si>
  <si>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</si>
  <si>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</si>
  <si>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</si>
  <si>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</si>
  <si>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</si>
  <si>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</si>
  <si>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</si>
  <si>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</si>
  <si>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</si>
  <si>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</si>
  <si>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</si>
  <si>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</si>
  <si>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</si>
  <si>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</si>
  <si>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</si>
  <si>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</si>
  <si>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</si>
  <si>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</si>
  <si>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</si>
  <si>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</si>
  <si>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</si>
  <si>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</si>
  <si>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</si>
  <si>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</si>
  <si>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</si>
  <si>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</si>
  <si>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</si>
  <si>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</si>
  <si>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</si>
  <si>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</si>
  <si>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</si>
  <si>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</si>
  <si>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</si>
  <si>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</si>
  <si>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</si>
  <si>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</si>
  <si>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</si>
  <si>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</si>
  <si>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</si>
  <si>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</si>
  <si>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</si>
  <si>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</si>
  <si>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</si>
  <si>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</si>
  <si>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</si>
  <si>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</si>
  <si>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</si>
  <si>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</si>
  <si>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</si>
  <si>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</si>
  <si>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</si>
  <si>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</si>
  <si>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</si>
  <si>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</si>
  <si>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</si>
  <si>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</si>
  <si>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</si>
  <si>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</si>
  <si>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</si>
  <si>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</si>
  <si>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</si>
  <si>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</si>
  <si>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</si>
  <si>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</si>
  <si>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</si>
  <si>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</si>
  <si>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</si>
  <si>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</si>
  <si>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</si>
  <si>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</si>
  <si>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</si>
  <si>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</si>
  <si>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</si>
  <si>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</si>
  <si>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</si>
  <si>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</si>
  <si>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</si>
  <si>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</si>
  <si>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</si>
  <si>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</si>
  <si>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</si>
  <si>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</si>
  <si>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</si>
  <si>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</si>
  <si>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</si>
  <si>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</si>
  <si>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</si>
  <si>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</si>
  <si>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</si>
  <si>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</si>
  <si>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</si>
  <si>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</si>
  <si>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</si>
  <si>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</si>
  <si>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</si>
  <si>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</si>
  <si>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</si>
  <si>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</si>
  <si>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</si>
  <si>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</si>
  <si>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</si>
  <si>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</si>
  <si>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</si>
  <si>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</si>
  <si>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</si>
  <si>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</si>
  <si>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</si>
  <si>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</si>
  <si>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</si>
  <si>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</si>
  <si>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</si>
  <si>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</si>
  <si>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</si>
  <si>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</si>
  <si>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</si>
  <si>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</si>
  <si>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</si>
  <si>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</si>
  <si>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</si>
  <si>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</si>
  <si>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</si>
  <si>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</si>
  <si>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</si>
  <si>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</si>
  <si>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</si>
  <si>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</si>
  <si>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</si>
  <si>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</si>
  <si>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</si>
  <si>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</si>
  <si>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</si>
  <si>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</si>
  <si>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</si>
  <si>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</si>
  <si>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</si>
  <si>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</si>
  <si>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</si>
  <si>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</si>
  <si>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</si>
  <si>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</si>
  <si>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</si>
  <si>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</si>
  <si>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</si>
  <si>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</si>
  <si>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</si>
  <si>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</si>
  <si>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</si>
  <si>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</si>
  <si>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</si>
  <si>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</si>
  <si>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</si>
  <si>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</si>
  <si>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</si>
  <si>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</si>
  <si>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</si>
  <si>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</si>
  <si>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</si>
  <si>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</si>
  <si>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</si>
  <si>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</si>
  <si>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</si>
  <si>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</si>
  <si>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</si>
  <si>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</si>
  <si>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</si>
  <si>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</si>
  <si>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</si>
  <si>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</si>
  <si>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</si>
  <si>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</si>
  <si>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</si>
  <si>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</si>
  <si>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</si>
  <si>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</si>
  <si>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</si>
  <si>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</si>
  <si>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</si>
  <si>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</si>
  <si>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</si>
  <si>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</si>
  <si>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</si>
  <si>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</si>
  <si>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</si>
  <si>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</si>
  <si>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</si>
  <si>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</si>
  <si>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</si>
  <si>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</si>
  <si>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</si>
  <si>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</si>
  <si>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</si>
  <si>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</si>
  <si>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</si>
  <si>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</si>
  <si>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</si>
  <si>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</si>
  <si>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</si>
  <si>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</si>
  <si>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</si>
  <si>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</si>
  <si>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</si>
  <si>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</si>
  <si>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</si>
  <si>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</si>
  <si>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</si>
  <si>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</si>
  <si>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</si>
  <si>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</si>
  <si>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</si>
  <si>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</si>
  <si>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</si>
  <si>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</si>
  <si>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</si>
  <si>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</si>
  <si>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</si>
  <si>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</si>
  <si>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</si>
  <si>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</si>
  <si>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</si>
  <si>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</si>
  <si>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</si>
  <si>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</si>
  <si>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</si>
  <si>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</si>
  <si>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</si>
  <si>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</si>
  <si>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</si>
  <si>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</si>
  <si>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</si>
  <si>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</si>
  <si>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</si>
  <si>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</si>
  <si>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</si>
  <si>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</si>
  <si>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</si>
  <si>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</si>
  <si>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</si>
  <si>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</si>
  <si>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</si>
  <si>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</si>
  <si>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</si>
  <si>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</si>
  <si>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</si>
  <si>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</si>
  <si>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</si>
  <si>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</si>
  <si>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</si>
  <si>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</si>
  <si>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</si>
  <si>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</si>
  <si>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</si>
  <si>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</si>
  <si>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</si>
  <si>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</si>
  <si>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</si>
  <si>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</si>
  <si>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</si>
  <si>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</si>
  <si>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</si>
  <si>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</si>
  <si>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</si>
  <si>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</si>
  <si>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</si>
  <si>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</si>
  <si>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</si>
  <si>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</si>
  <si>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</si>
  <si>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</si>
  <si>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</si>
  <si>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</si>
  <si>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</si>
  <si>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</si>
  <si>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</si>
  <si>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</si>
  <si>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</si>
  <si>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</si>
  <si>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</si>
  <si>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</si>
  <si>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</si>
  <si>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</si>
  <si>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</si>
  <si>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</si>
  <si>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</si>
  <si>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</si>
  <si>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</si>
  <si>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</si>
  <si>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</si>
  <si>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</si>
  <si>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</si>
  <si>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</si>
  <si>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</si>
  <si>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</si>
  <si>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</si>
  <si>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</si>
  <si>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</si>
  <si>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</si>
  <si>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</si>
  <si>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</si>
  <si>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</si>
  <si>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</si>
  <si>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</si>
  <si>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</si>
  <si>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</si>
  <si>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</si>
  <si>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</si>
  <si>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</si>
  <si>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</si>
  <si>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</si>
  <si>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</si>
  <si>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</si>
  <si>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</si>
  <si>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</si>
  <si>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</si>
  <si>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</si>
  <si>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</si>
  <si>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</si>
  <si>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</si>
  <si>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</si>
  <si>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</si>
  <si>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</si>
  <si>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</si>
  <si>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</si>
  <si>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</si>
  <si>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</si>
  <si>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</si>
  <si>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</si>
  <si>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</si>
  <si>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</si>
  <si>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</si>
  <si>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</si>
  <si>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</si>
  <si>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</si>
  <si>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</si>
  <si>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</si>
  <si>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</si>
  <si>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</si>
  <si>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</si>
  <si>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</si>
  <si>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</si>
  <si>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</si>
  <si>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</si>
  <si>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</si>
  <si>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</si>
  <si>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</si>
  <si>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</si>
  <si>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</si>
  <si>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</si>
  <si>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</si>
  <si>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</si>
  <si>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</si>
  <si>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</si>
  <si>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</si>
  <si>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</si>
  <si>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</si>
  <si>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</si>
  <si>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</si>
  <si>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</si>
  <si>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</si>
  <si>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</si>
  <si>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</si>
  <si>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</si>
  <si>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</si>
  <si>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</si>
  <si>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</si>
  <si>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</si>
  <si>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</si>
  <si>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</si>
  <si>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</si>
  <si>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</si>
  <si>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</si>
  <si>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</si>
  <si>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</si>
  <si>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</si>
  <si>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</si>
  <si>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</si>
  <si>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</si>
  <si>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</si>
  <si>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</si>
  <si>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</si>
  <si>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</si>
  <si>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</si>
  <si>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</si>
  <si>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</si>
  <si>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</si>
  <si>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</si>
  <si>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</si>
  <si>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</si>
  <si>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</si>
  <si>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</si>
  <si>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</si>
  <si>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</si>
  <si>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</si>
  <si>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</si>
  <si>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</si>
  <si>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</si>
  <si>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</si>
  <si>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</si>
  <si>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</si>
  <si>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</si>
  <si>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</si>
  <si>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</si>
  <si>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</si>
  <si>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</si>
  <si>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</si>
  <si>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</si>
  <si>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</si>
  <si>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</si>
  <si>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</si>
  <si>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</si>
  <si>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</si>
  <si>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</si>
  <si>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</si>
  <si>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</si>
  <si>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</si>
  <si>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</si>
  <si>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</si>
  <si>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</si>
  <si>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</si>
  <si>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</si>
  <si>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</si>
  <si>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</si>
  <si>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</si>
  <si>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</si>
  <si>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</si>
  <si>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</si>
  <si>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</si>
  <si>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</si>
  <si>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</si>
  <si>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</si>
  <si>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</si>
  <si>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</si>
  <si>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</si>
  <si>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</si>
  <si>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</si>
  <si>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</si>
  <si>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</si>
  <si>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</si>
  <si>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</si>
  <si>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</si>
  <si>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</si>
  <si>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</si>
  <si>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</si>
  <si>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</si>
  <si>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</si>
  <si>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</si>
  <si>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</si>
  <si>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</si>
  <si>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</si>
  <si>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</si>
  <si>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</si>
  <si>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</si>
  <si>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</si>
  <si>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</si>
  <si>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</si>
  <si>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</si>
  <si>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</si>
  <si>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</si>
  <si>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</si>
  <si>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</si>
  <si>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</si>
  <si>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</si>
  <si>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</si>
  <si>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</si>
  <si>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</si>
  <si>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</si>
  <si>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</si>
  <si>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</si>
  <si>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</si>
  <si>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</si>
  <si>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</si>
  <si>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</si>
  <si>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</si>
  <si>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</si>
  <si>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</si>
  <si>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</si>
  <si>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</si>
  <si>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</si>
  <si>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</si>
  <si>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</si>
  <si>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</si>
  <si>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</si>
  <si>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</si>
  <si>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</si>
  <si>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</si>
  <si>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</si>
  <si>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</si>
  <si>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</si>
  <si>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</si>
  <si>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</si>
  <si>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</si>
  <si>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</si>
  <si>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</si>
  <si>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</si>
  <si>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</si>
  <si>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</si>
  <si>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</si>
  <si>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</si>
  <si>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</si>
  <si>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</si>
  <si>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</si>
  <si>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</si>
  <si>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</si>
  <si>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</si>
  <si>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</si>
  <si>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</si>
  <si>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</si>
  <si>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</si>
  <si>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</si>
  <si>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</si>
  <si>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</si>
  <si>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</si>
  <si>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</si>
  <si>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</si>
  <si>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</si>
  <si>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</si>
  <si>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</si>
  <si>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</si>
  <si>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</si>
  <si>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</si>
  <si>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</si>
  <si>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</si>
  <si>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</si>
  <si>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</si>
  <si>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</si>
  <si>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</si>
  <si>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</si>
  <si>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</si>
  <si>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</si>
  <si>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</si>
  <si>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</si>
  <si>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</si>
  <si>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</si>
  <si>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</si>
  <si>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</si>
  <si>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</si>
  <si>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</si>
  <si>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</si>
  <si>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</si>
  <si>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</si>
  <si>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</si>
  <si>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</si>
  <si>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</si>
  <si>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</si>
  <si>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</si>
  <si>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</si>
  <si>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</si>
  <si>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</si>
  <si>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</si>
  <si>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</si>
  <si>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</si>
  <si>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</si>
  <si>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</si>
  <si>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</si>
  <si>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</si>
  <si>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</si>
  <si>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</si>
  <si>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</si>
  <si>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</si>
  <si>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</si>
  <si>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</si>
  <si>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</si>
  <si>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</si>
  <si>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</si>
  <si>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</si>
  <si>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</si>
  <si>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</si>
  <si>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</si>
  <si>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</si>
  <si>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</si>
  <si>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</si>
  <si>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</si>
  <si>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</si>
  <si>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</si>
  <si>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</si>
  <si>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</si>
  <si>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</si>
  <si>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</si>
  <si>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</si>
  <si>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</si>
  <si>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</si>
  <si>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</si>
  <si>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</si>
  <si>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</si>
  <si>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</si>
  <si>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</si>
  <si>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</si>
  <si>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</si>
  <si>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</si>
  <si>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</si>
  <si>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</si>
  <si>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</si>
  <si>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</si>
  <si>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</si>
  <si>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</si>
  <si>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</si>
  <si>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</si>
  <si>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</si>
  <si>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</si>
  <si>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</si>
  <si>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</si>
  <si>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</si>
  <si>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</si>
  <si>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</si>
  <si>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</si>
  <si>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</si>
  <si>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</si>
  <si>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</si>
  <si>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</si>
  <si>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</si>
  <si>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</si>
  <si>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</si>
  <si>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</si>
  <si>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</si>
  <si>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</si>
  <si>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</si>
  <si>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</si>
  <si>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</si>
  <si>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</si>
  <si>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</si>
  <si>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</si>
  <si>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</si>
  <si>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</si>
  <si>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</si>
  <si>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</si>
  <si>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</si>
  <si>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</si>
  <si>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</si>
  <si>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</si>
  <si>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</si>
  <si>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</si>
  <si>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</si>
  <si>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</si>
  <si>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</si>
  <si>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</si>
  <si>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</si>
  <si>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</si>
  <si>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</si>
  <si>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</si>
  <si>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</si>
  <si>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</si>
  <si>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</si>
  <si>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</si>
  <si>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</si>
  <si>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</si>
  <si>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</si>
  <si>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</si>
  <si>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</si>
  <si>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</si>
  <si>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</si>
  <si>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</si>
  <si>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</si>
  <si>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</si>
  <si>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</si>
  <si>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</si>
  <si>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</si>
  <si>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</si>
  <si>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</si>
  <si>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</si>
  <si>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</si>
  <si>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</si>
  <si>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</si>
  <si>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</si>
  <si>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</si>
  <si>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</si>
  <si>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</si>
  <si>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</si>
  <si>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</si>
  <si>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</si>
  <si>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</si>
  <si>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</si>
  <si>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</si>
  <si>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</si>
  <si>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</si>
  <si>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</si>
  <si>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</si>
  <si>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</si>
  <si>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</si>
  <si>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</si>
  <si>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</si>
  <si>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</si>
  <si>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</si>
  <si>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</si>
  <si>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</si>
  <si>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</si>
  <si>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</si>
  <si>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</si>
  <si>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</si>
  <si>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</si>
  <si>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</si>
  <si>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</si>
  <si>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</si>
  <si>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</si>
  <si>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</si>
  <si>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</si>
  <si>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</si>
  <si>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</si>
  <si>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</si>
  <si>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</si>
  <si>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</si>
  <si>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</si>
  <si>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</si>
  <si>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</si>
  <si>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</si>
  <si>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</si>
  <si>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</si>
  <si>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</si>
  <si>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</si>
  <si>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</si>
  <si>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</si>
  <si>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</si>
  <si>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</si>
  <si>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</si>
  <si>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</si>
  <si>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</si>
  <si>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</si>
  <si>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</si>
  <si>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</si>
  <si>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</si>
  <si>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</si>
  <si>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</si>
  <si>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</si>
  <si>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</si>
  <si>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</si>
  <si>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</si>
  <si>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</si>
  <si>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</si>
  <si>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</si>
  <si>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</si>
  <si>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</si>
  <si>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</si>
  <si>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</si>
  <si>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</si>
  <si>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</si>
  <si>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</si>
  <si>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</si>
  <si>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</si>
  <si>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</si>
  <si>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</si>
  <si>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</si>
  <si>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</si>
  <si>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</si>
  <si>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</si>
  <si>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</si>
  <si>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</si>
  <si>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</si>
  <si>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</si>
  <si>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</si>
  <si>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</si>
  <si>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</si>
  <si>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</si>
  <si>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</si>
  <si>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</si>
  <si>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</si>
  <si>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</si>
  <si>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</si>
  <si>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</si>
  <si>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</si>
  <si>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</si>
  <si>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</si>
  <si>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</si>
  <si>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</si>
  <si>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</si>
  <si>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</si>
  <si>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</si>
  <si>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</si>
  <si>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</si>
  <si>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</si>
  <si>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</si>
  <si>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</si>
  <si>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</si>
  <si>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</si>
  <si>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</si>
  <si>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</si>
  <si>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</si>
  <si>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</si>
  <si>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</si>
  <si>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</si>
  <si>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</si>
  <si>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</si>
  <si>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</si>
  <si>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</si>
  <si>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</si>
  <si>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</si>
  <si>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</si>
  <si>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</si>
  <si>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</si>
  <si>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</si>
  <si>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</si>
  <si>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</si>
  <si>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</si>
  <si>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</si>
  <si>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</si>
  <si>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</si>
  <si>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</si>
  <si>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</si>
  <si>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</si>
  <si>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</si>
  <si>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</si>
  <si>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</si>
  <si>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</si>
  <si>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</si>
  <si>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</si>
  <si>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</si>
  <si>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</si>
  <si>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</si>
  <si>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</si>
  <si>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</si>
  <si>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</si>
  <si>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</si>
  <si>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</si>
  <si>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</si>
  <si>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</si>
  <si>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</si>
  <si>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</si>
  <si>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</si>
  <si>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</si>
  <si>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</si>
  <si>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</si>
  <si>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</si>
  <si>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</si>
  <si>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</si>
  <si>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</si>
  <si>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</si>
  <si>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</si>
  <si>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</si>
  <si>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</si>
  <si>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</si>
  <si>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</si>
  <si>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</si>
  <si>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</si>
  <si>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</si>
  <si>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</si>
  <si>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</si>
  <si>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</si>
  <si>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</si>
  <si>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</si>
  <si>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</si>
  <si>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</si>
  <si>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</si>
  <si>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</si>
  <si>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</si>
  <si>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</si>
  <si>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</si>
  <si>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</si>
  <si>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</si>
  <si>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</si>
  <si>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</si>
  <si>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</si>
  <si>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</si>
  <si>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</si>
  <si>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</si>
  <si>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</si>
  <si>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</si>
  <si>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</si>
  <si>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</si>
  <si>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</si>
  <si>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</si>
  <si>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</si>
  <si>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</si>
  <si>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</si>
  <si>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</si>
  <si>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</si>
  <si>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</si>
  <si>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</si>
  <si>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</si>
  <si>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</si>
  <si>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</si>
  <si>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</si>
  <si>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</si>
  <si>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</si>
  <si>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</si>
  <si>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</si>
  <si>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</si>
  <si>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</si>
  <si>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</si>
  <si>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</si>
  <si>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</si>
  <si>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</si>
  <si>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</si>
  <si>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</si>
  <si>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</si>
  <si>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</si>
  <si>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</si>
  <si>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</si>
  <si>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</si>
  <si>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</si>
  <si>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</si>
  <si>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</si>
  <si>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</si>
  <si>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</si>
  <si>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</si>
  <si>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</si>
  <si>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</si>
  <si>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</si>
  <si>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</si>
  <si>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</si>
  <si>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</si>
  <si>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</si>
  <si>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</si>
  <si>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</si>
  <si>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</si>
  <si>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</si>
  <si>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</si>
  <si>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</si>
  <si>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</si>
  <si>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</si>
  <si>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</si>
  <si>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</si>
  <si>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</si>
  <si>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</si>
  <si>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</si>
  <si>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</si>
  <si>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</si>
  <si>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</si>
  <si>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</si>
  <si>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</si>
  <si>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</si>
  <si>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</si>
  <si>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</si>
  <si>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</si>
  <si>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</si>
  <si>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</si>
  <si>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</si>
  <si>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</si>
  <si>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</si>
  <si>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</si>
  <si>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</si>
  <si>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</si>
  <si>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</si>
  <si>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</si>
  <si>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</si>
  <si>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</si>
  <si>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</si>
  <si>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</si>
  <si>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</si>
  <si>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</si>
  <si>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</si>
  <si>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</si>
  <si>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</si>
  <si>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</si>
  <si>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</si>
  <si>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</si>
  <si>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</si>
  <si>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</si>
  <si>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</si>
  <si>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</si>
  <si>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</si>
  <si>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</si>
  <si>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</si>
  <si>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</si>
  <si>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</si>
  <si>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</si>
  <si>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</si>
  <si>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</si>
  <si>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</si>
  <si>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</si>
  <si>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</si>
  <si>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</si>
  <si>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</si>
  <si>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</si>
  <si>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</si>
  <si>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</si>
  <si>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</si>
  <si>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</si>
  <si>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</si>
  <si>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</si>
  <si>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</si>
  <si>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</si>
  <si>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</si>
  <si>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</si>
  <si>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</si>
  <si>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</si>
  <si>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</si>
  <si>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</si>
  <si>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</si>
  <si>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</si>
  <si>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</si>
  <si>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</si>
  <si>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</si>
  <si>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</si>
  <si>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</si>
  <si>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</si>
  <si>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</si>
  <si>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</si>
  <si>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</si>
  <si>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</si>
  <si>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</si>
  <si>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</si>
  <si>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</si>
  <si>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</si>
  <si>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</si>
  <si>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</si>
  <si>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</si>
  <si>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</si>
  <si>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</si>
  <si>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</si>
  <si>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</si>
  <si>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</si>
  <si>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</si>
  <si>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</si>
  <si>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</si>
  <si>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</si>
  <si>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</si>
  <si>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</si>
  <si>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</si>
  <si>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</si>
  <si>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</si>
  <si>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</si>
  <si>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</si>
  <si>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</si>
  <si>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</si>
  <si>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</si>
  <si>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</si>
  <si>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</si>
  <si>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</si>
  <si>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</si>
  <si>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</si>
  <si>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</si>
  <si>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</si>
  <si>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</si>
  <si>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</si>
  <si>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</si>
  <si>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</si>
  <si>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</si>
  <si>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</si>
  <si>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</si>
  <si>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</si>
  <si>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</si>
  <si>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</si>
  <si>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</si>
  <si>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</si>
  <si>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</si>
  <si>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</si>
  <si>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</si>
  <si>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</si>
  <si>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</si>
  <si>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</si>
  <si>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</si>
  <si>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</si>
  <si>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</si>
  <si>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</si>
  <si>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</si>
  <si>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</si>
  <si>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</si>
  <si>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</si>
  <si>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</si>
  <si>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</si>
  <si>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</si>
  <si>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</si>
  <si>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</si>
  <si>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</si>
  <si>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</si>
  <si>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</si>
  <si>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</si>
  <si>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</si>
  <si>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</si>
  <si>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</si>
  <si>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</si>
  <si>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</si>
  <si>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</si>
  <si>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</si>
  <si>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</si>
  <si>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</si>
  <si>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</si>
  <si>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</si>
  <si>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</si>
  <si>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</si>
  <si>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</si>
  <si>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</si>
  <si>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</si>
  <si>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</si>
  <si>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</si>
  <si>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</si>
  <si>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</si>
  <si>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</si>
  <si>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</si>
  <si>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</si>
  <si>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</si>
  <si>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</si>
  <si>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</si>
  <si>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</si>
  <si>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</si>
  <si>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</si>
  <si>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</si>
  <si>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</si>
  <si>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</si>
  <si>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</si>
  <si>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</si>
  <si>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</si>
  <si>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</si>
  <si>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</si>
  <si>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</si>
  <si>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</si>
  <si>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</si>
  <si>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</si>
  <si>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</si>
  <si>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</si>
  <si>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</si>
  <si>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</si>
  <si>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</si>
  <si>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</si>
  <si>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</si>
  <si>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</si>
  <si>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</si>
  <si>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</si>
  <si>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</si>
  <si>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</si>
  <si>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</si>
  <si>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</si>
  <si>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</si>
  <si>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</si>
  <si>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</si>
  <si>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</si>
  <si>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</si>
  <si>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</si>
  <si>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</si>
  <si>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</si>
  <si>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</si>
  <si>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</si>
  <si>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</si>
  <si>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</si>
  <si>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</si>
  <si>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</si>
  <si>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</si>
  <si>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</si>
  <si>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</si>
  <si>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</si>
  <si>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</si>
  <si>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</si>
  <si>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</si>
  <si>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</si>
  <si>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</si>
  <si>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</si>
  <si>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</si>
  <si>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</si>
  <si>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</si>
  <si>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</si>
  <si>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</si>
  <si>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</si>
  <si>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</si>
  <si>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</si>
  <si>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</si>
  <si>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</si>
  <si>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</si>
  <si>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</si>
  <si>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</si>
  <si>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</si>
  <si>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</si>
  <si>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</si>
  <si>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</si>
  <si>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</si>
  <si>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</si>
  <si>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</si>
  <si>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</si>
  <si>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</si>
  <si>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</si>
  <si>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</si>
  <si>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</si>
  <si>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</si>
  <si>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</si>
  <si>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</si>
  <si>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</si>
  <si>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</si>
  <si>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</si>
  <si>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</si>
  <si>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</si>
  <si>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</si>
  <si>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</si>
  <si>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</si>
  <si>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</si>
  <si>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</si>
  <si>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</si>
  <si>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</si>
  <si>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</si>
  <si>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</si>
  <si>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</si>
  <si>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</si>
  <si>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</si>
  <si>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</si>
  <si>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</si>
  <si>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</si>
  <si>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</si>
  <si>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</si>
  <si>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</si>
  <si>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</si>
  <si>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</si>
  <si>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</si>
  <si>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</si>
  <si>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</si>
  <si>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</si>
  <si>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</si>
  <si>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</si>
  <si>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</si>
  <si>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</si>
  <si>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</si>
  <si>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</si>
  <si>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</si>
  <si>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</si>
  <si>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</si>
  <si>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</si>
  <si>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</si>
  <si>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</si>
  <si>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</si>
  <si>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</si>
  <si>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</si>
  <si>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</si>
  <si>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</si>
  <si>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</si>
  <si>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</si>
  <si>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</si>
  <si>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</si>
  <si>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</si>
  <si>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</si>
  <si>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</si>
  <si>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</si>
  <si>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</si>
  <si>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</si>
  <si>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</si>
  <si>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</si>
  <si>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</si>
  <si>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</si>
  <si>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</si>
  <si>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</si>
  <si>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</si>
  <si>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</si>
  <si>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</si>
  <si>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</si>
  <si>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</si>
  <si>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</si>
  <si>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</si>
  <si>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</si>
  <si>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</si>
  <si>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</si>
  <si>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</si>
  <si>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</si>
  <si>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</si>
  <si>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</si>
  <si>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</si>
  <si>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</si>
  <si>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</si>
  <si>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</si>
  <si>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</si>
  <si>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</si>
  <si>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</si>
  <si>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</si>
  <si>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</si>
  <si>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</si>
  <si>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</si>
  <si>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</si>
  <si>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</si>
  <si>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</si>
  <si>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</si>
  <si>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</si>
  <si>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</si>
  <si>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</si>
  <si>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</si>
  <si>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</si>
  <si>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</si>
  <si>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</si>
  <si>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</si>
  <si>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</si>
  <si>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</si>
  <si>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</si>
  <si>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</si>
  <si>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</si>
  <si>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</si>
  <si>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</si>
  <si>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</si>
  <si>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</si>
  <si>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</si>
  <si>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</si>
  <si>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</si>
  <si>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</si>
  <si>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</si>
  <si>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</si>
  <si>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</si>
  <si>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</si>
  <si>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</si>
  <si>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</si>
  <si>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</si>
  <si>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</si>
  <si>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</si>
  <si>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</si>
  <si>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</si>
  <si>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</si>
  <si>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</si>
  <si>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</si>
  <si>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</si>
  <si>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</si>
  <si>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</si>
  <si>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</si>
  <si>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</si>
  <si>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</si>
  <si>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</si>
  <si>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</si>
  <si>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</si>
  <si>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</si>
  <si>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</si>
  <si>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</si>
  <si>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</si>
  <si>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</si>
  <si>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</si>
  <si>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</si>
  <si>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</si>
  <si>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</si>
  <si>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</si>
  <si>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</si>
  <si>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</si>
  <si>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</si>
  <si>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</si>
  <si>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</si>
  <si>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</si>
  <si>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</si>
  <si>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</si>
  <si>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</si>
  <si>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</si>
  <si>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</si>
  <si>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</si>
  <si>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</si>
  <si>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</si>
  <si>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</si>
  <si>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</si>
  <si>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</si>
  <si>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</si>
  <si>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</si>
  <si>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</si>
  <si>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</si>
  <si>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</si>
  <si>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</si>
  <si>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</si>
  <si>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</si>
  <si>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</si>
  <si>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</si>
  <si>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</si>
  <si>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</si>
  <si>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</si>
  <si>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</si>
  <si>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</si>
  <si>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</si>
  <si>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</si>
  <si>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</si>
  <si>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</si>
  <si>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</si>
  <si>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</si>
  <si>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</si>
  <si>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</si>
  <si>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</si>
  <si>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</si>
  <si>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</si>
  <si>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</si>
  <si>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</si>
  <si>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</si>
  <si>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</si>
  <si>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</si>
  <si>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</si>
  <si>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</si>
  <si>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</si>
  <si>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</si>
  <si>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</si>
  <si>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</si>
  <si>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</si>
  <si>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</si>
  <si>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</si>
  <si>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</si>
  <si>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</si>
  <si>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</si>
  <si>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</si>
  <si>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</si>
  <si>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</si>
  <si>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</si>
  <si>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</si>
  <si>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</si>
  <si>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</si>
  <si>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</si>
  <si>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</si>
  <si>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</si>
  <si>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</si>
  <si>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</si>
  <si>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</si>
  <si>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</si>
  <si>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</si>
  <si>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</si>
  <si>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</si>
  <si>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</si>
  <si>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</si>
  <si>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</si>
  <si>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</si>
  <si>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</si>
  <si>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</si>
  <si>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</si>
  <si>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</si>
  <si>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</si>
  <si>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</si>
  <si>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</si>
  <si>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</si>
  <si>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</si>
  <si>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</si>
  <si>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</si>
  <si>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</si>
  <si>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</si>
  <si>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</si>
  <si>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</si>
  <si>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</si>
  <si>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</si>
  <si>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</si>
  <si>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</si>
  <si>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</si>
  <si>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</si>
  <si>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</si>
  <si>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</si>
  <si>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</si>
  <si>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</si>
  <si>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</si>
  <si>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</si>
  <si>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</si>
  <si>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</si>
  <si>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</si>
  <si>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</si>
  <si>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</si>
  <si>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</si>
  <si>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</si>
  <si>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</si>
  <si>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</si>
  <si>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</si>
  <si>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</si>
  <si>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</si>
  <si>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</si>
  <si>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</si>
  <si>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</si>
  <si>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</si>
  <si>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</si>
  <si>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</si>
  <si>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</si>
  <si>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</si>
  <si>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</si>
  <si>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</si>
  <si>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</si>
  <si>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</si>
  <si>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</si>
  <si>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</si>
  <si>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</si>
  <si>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</si>
  <si>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</si>
  <si>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</si>
  <si>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</si>
  <si>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</si>
  <si>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</si>
  <si>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</si>
  <si>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</si>
  <si>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</si>
  <si>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</si>
  <si>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</si>
  <si>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</si>
  <si>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</si>
  <si>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</si>
  <si>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</si>
  <si>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</si>
  <si>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</si>
  <si>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</si>
  <si>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</si>
  <si>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</si>
  <si>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</si>
  <si>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</si>
  <si>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</si>
  <si>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</si>
  <si>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</si>
  <si>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</si>
  <si>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</si>
  <si>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</si>
  <si>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</si>
  <si>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</si>
  <si>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</si>
  <si>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</si>
  <si>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</si>
  <si>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</si>
  <si>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</si>
  <si>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</si>
  <si>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</si>
  <si>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</si>
  <si>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</si>
  <si>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</si>
  <si>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</si>
  <si>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</si>
  <si>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</si>
  <si>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</si>
  <si>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</si>
  <si>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</si>
  <si>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</si>
  <si>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</si>
  <si>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</si>
  <si>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</si>
  <si>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</si>
  <si>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</si>
  <si>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</si>
  <si>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</si>
  <si>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</si>
  <si>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</si>
  <si>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</si>
  <si>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</si>
  <si>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</si>
  <si>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</si>
  <si>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</si>
  <si>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</si>
  <si>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</si>
  <si>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</si>
  <si>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</si>
  <si>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</si>
  <si>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</si>
  <si>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</si>
  <si>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</si>
  <si>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</si>
  <si>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</si>
  <si>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</si>
  <si>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</si>
  <si>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</si>
  <si>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</si>
  <si>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</si>
  <si>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</si>
  <si>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</si>
  <si>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</si>
  <si>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</si>
  <si>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</si>
  <si>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</si>
  <si>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</si>
  <si>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</si>
  <si>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</si>
  <si>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</si>
  <si>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</si>
  <si>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</si>
  <si>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</si>
  <si>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</si>
  <si>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</si>
  <si>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</si>
  <si>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</si>
  <si>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</si>
  <si>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</si>
  <si>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</si>
  <si>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</si>
  <si>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</si>
  <si>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</si>
  <si>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</si>
  <si>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</si>
  <si>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</si>
  <si>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</si>
  <si>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</si>
  <si>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</si>
  <si>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</si>
  <si>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</si>
  <si>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</si>
  <si>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</si>
  <si>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</si>
  <si>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</si>
  <si>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</si>
  <si>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</si>
  <si>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</si>
  <si>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</si>
  <si>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</si>
  <si>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</si>
  <si>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</si>
  <si>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</si>
  <si>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</si>
  <si>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</si>
  <si>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</si>
  <si>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</si>
  <si>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</si>
  <si>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</si>
  <si>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</si>
  <si>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</si>
  <si>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</si>
  <si>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</si>
  <si>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</si>
  <si>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</si>
  <si>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</si>
  <si>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</si>
  <si>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</si>
  <si>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</si>
  <si>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</si>
  <si>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</si>
  <si>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</si>
  <si>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</si>
  <si>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</si>
  <si>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</si>
  <si>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</si>
  <si>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</si>
  <si>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</si>
  <si>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</si>
  <si>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</si>
  <si>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</si>
  <si>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</si>
  <si>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</si>
  <si>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</si>
  <si>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</si>
  <si>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</si>
  <si>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</si>
  <si>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</si>
  <si>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</si>
  <si>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</si>
  <si>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</si>
  <si>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</si>
  <si>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</si>
  <si>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</si>
  <si>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</si>
  <si>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</si>
  <si>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</si>
  <si>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</si>
  <si>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</si>
  <si>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</si>
  <si>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</si>
  <si>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</si>
  <si>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</si>
  <si>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</si>
  <si>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</si>
  <si>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</si>
  <si>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</si>
  <si>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</si>
  <si>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</si>
  <si>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</si>
  <si>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</si>
  <si>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</si>
  <si>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</si>
  <si>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</si>
  <si>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</si>
  <si>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</si>
  <si>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</si>
  <si>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</si>
  <si>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</si>
  <si>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</si>
  <si>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</si>
  <si>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</si>
  <si>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</si>
  <si>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</si>
  <si>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</si>
  <si>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</si>
  <si>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</si>
  <si>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</si>
  <si>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</si>
  <si>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</si>
  <si>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</si>
  <si>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</si>
  <si>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</si>
  <si>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</si>
  <si>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</si>
  <si>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</si>
  <si>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</si>
  <si>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</si>
  <si>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</si>
  <si>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</si>
  <si>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</si>
  <si>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</si>
  <si>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</si>
  <si>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</si>
  <si>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</si>
  <si>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</si>
  <si>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</si>
  <si>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</si>
  <si>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</si>
  <si>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</si>
  <si>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</si>
  <si>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</si>
  <si>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</si>
  <si>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</si>
  <si>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</si>
  <si>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</si>
  <si>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</si>
  <si>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</si>
  <si>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</si>
  <si>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</si>
  <si>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</si>
  <si>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</si>
  <si>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</si>
  <si>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</si>
  <si>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</si>
  <si>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</si>
  <si>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</si>
  <si>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</si>
  <si>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</si>
  <si>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</si>
  <si>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</si>
  <si>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</si>
  <si>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</si>
  <si>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</si>
  <si>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</si>
  <si>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</si>
  <si>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</si>
  <si>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</si>
  <si>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</si>
  <si>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</si>
  <si>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</si>
  <si>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</si>
  <si>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</si>
  <si>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</si>
  <si>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</si>
  <si>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</si>
  <si>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</si>
  <si>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</si>
  <si>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</si>
  <si>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</si>
  <si>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</si>
  <si>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</si>
  <si>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</si>
  <si>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</si>
  <si>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</si>
  <si>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</si>
  <si>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</si>
  <si>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</si>
  <si>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</si>
  <si>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</si>
  <si>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</si>
  <si>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</si>
  <si>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</si>
  <si>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</si>
  <si>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</si>
  <si>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</si>
  <si>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</si>
  <si>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</si>
  <si>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</si>
  <si>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</si>
  <si>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</si>
  <si>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</si>
  <si>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</si>
  <si>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</si>
  <si>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</si>
  <si>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</si>
  <si>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</si>
  <si>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</si>
  <si>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</si>
  <si>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</si>
  <si>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</si>
  <si>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</si>
  <si>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</si>
  <si>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</si>
  <si>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</si>
  <si>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</si>
  <si>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</si>
  <si>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</si>
  <si>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</si>
  <si>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</si>
  <si>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</si>
  <si>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</si>
  <si>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</si>
  <si>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</si>
  <si>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</si>
  <si>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</si>
  <si>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</si>
  <si>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</si>
  <si>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</si>
  <si>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</si>
  <si>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</si>
  <si>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</si>
  <si>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</si>
  <si>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</si>
  <si>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</si>
  <si>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</si>
  <si>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</si>
  <si>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</si>
  <si>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</si>
  <si>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</si>
  <si>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</si>
  <si>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</si>
  <si>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</si>
  <si>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</si>
  <si>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</si>
  <si>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</si>
  <si>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</si>
  <si>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</si>
  <si>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</si>
  <si>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</si>
  <si>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</si>
  <si>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</si>
  <si>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</si>
  <si>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</si>
  <si>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</si>
  <si>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</si>
  <si>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</si>
  <si>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</si>
  <si>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</si>
  <si>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</si>
  <si>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</si>
  <si>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</si>
  <si>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</si>
  <si>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</si>
  <si>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</si>
  <si>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</si>
  <si>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</si>
  <si>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</si>
  <si>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</si>
  <si>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</si>
  <si>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</si>
  <si>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</si>
  <si>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</si>
  <si>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</si>
  <si>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</si>
  <si>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</si>
  <si>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</si>
  <si>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</si>
  <si>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</si>
  <si>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</si>
  <si>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</si>
  <si>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</si>
  <si>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</si>
  <si>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</si>
  <si>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</si>
  <si>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</si>
  <si>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</si>
  <si>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</si>
  <si>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</si>
  <si>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</si>
  <si>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</si>
  <si>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</si>
  <si>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</si>
  <si>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</si>
  <si>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</si>
  <si>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</si>
  <si>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</si>
  <si>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</si>
  <si>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</si>
  <si>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</si>
  <si>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</si>
  <si>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</si>
  <si>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</si>
  <si>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</si>
  <si>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</si>
  <si>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</si>
  <si>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</si>
  <si>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</si>
  <si>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</si>
  <si>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</si>
  <si>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</si>
  <si>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</si>
  <si>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</si>
  <si>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</si>
  <si>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</si>
  <si>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</si>
  <si>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</si>
  <si>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</si>
  <si>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</si>
  <si>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</si>
  <si>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</si>
  <si>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</si>
  <si>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</si>
  <si>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</si>
  <si>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</si>
  <si>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</si>
  <si>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</si>
  <si>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</si>
  <si>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</si>
  <si>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</si>
  <si>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</si>
  <si>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</si>
  <si>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</si>
  <si>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</si>
  <si>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</si>
  <si>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</si>
  <si>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</si>
  <si>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</si>
  <si>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</si>
  <si>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</si>
  <si>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</si>
  <si>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</si>
  <si>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</si>
  <si>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</si>
  <si>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</si>
  <si>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</si>
  <si>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</si>
  <si>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</si>
  <si>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</si>
  <si>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</si>
  <si>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</si>
  <si>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</si>
  <si>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</si>
  <si>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</si>
  <si>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</si>
  <si>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</si>
  <si>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</si>
  <si>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</si>
  <si>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</si>
  <si>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</si>
  <si>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</si>
  <si>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</si>
  <si>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</si>
  <si>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</si>
  <si>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</si>
  <si>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</si>
  <si>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</si>
  <si>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</si>
  <si>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</si>
  <si>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</si>
  <si>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</si>
  <si>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</si>
  <si>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</si>
  <si>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</si>
  <si>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</si>
  <si>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</si>
  <si>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</si>
  <si>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</si>
  <si>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</si>
  <si>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</si>
  <si>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</si>
  <si>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</si>
  <si>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</si>
  <si>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</si>
  <si>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</si>
  <si>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</si>
  <si>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</si>
  <si>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</si>
  <si>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</si>
  <si>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</si>
  <si>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</si>
  <si>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</si>
  <si>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</si>
  <si>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</si>
  <si>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</si>
  <si>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</si>
  <si>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</si>
  <si>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</si>
  <si>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</si>
  <si>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</si>
  <si>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</si>
  <si>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</si>
  <si>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</si>
  <si>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</si>
  <si>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</si>
  <si>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</si>
  <si>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</si>
  <si>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</si>
  <si>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</si>
  <si>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</si>
  <si>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</si>
  <si>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</si>
  <si>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</si>
  <si>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</si>
  <si>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</si>
  <si>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</si>
  <si>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</si>
  <si>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</si>
  <si>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</si>
  <si>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</si>
  <si>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</si>
  <si>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</si>
  <si>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</si>
  <si>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</si>
  <si>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</si>
  <si>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</si>
  <si>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</si>
  <si>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</si>
  <si>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</si>
  <si>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</si>
  <si>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</si>
  <si>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</si>
  <si>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</si>
  <si>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</si>
  <si>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</si>
  <si>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</si>
  <si>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</si>
  <si>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</si>
  <si>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</si>
  <si>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</si>
  <si>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</si>
  <si>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</si>
  <si>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</si>
  <si>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</si>
  <si>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</si>
  <si>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</si>
  <si>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</si>
  <si>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</si>
  <si>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</si>
  <si>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</si>
  <si>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</si>
  <si>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</si>
  <si>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</si>
  <si>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</si>
  <si>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</si>
  <si>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</si>
  <si>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</si>
  <si>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</si>
  <si>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</si>
  <si>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</si>
  <si>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</si>
  <si>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</si>
  <si>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</si>
  <si>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</si>
  <si>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</si>
  <si>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</si>
  <si>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</si>
  <si>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</si>
  <si>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</si>
  <si>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</si>
  <si>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</si>
  <si>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</si>
  <si>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</si>
  <si>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</si>
  <si>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</si>
  <si>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</si>
  <si>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</si>
  <si>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</si>
  <si>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</si>
  <si>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</si>
  <si>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</si>
  <si>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</si>
  <si>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</si>
  <si>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</si>
  <si>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</si>
  <si>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</si>
  <si>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</si>
  <si>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</si>
  <si>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</si>
  <si>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</si>
  <si>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</si>
  <si>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</si>
  <si>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</si>
  <si>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</si>
  <si>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</si>
  <si>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</si>
  <si>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</si>
  <si>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</si>
  <si>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</si>
  <si>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</si>
  <si>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</si>
  <si>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</si>
  <si>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</si>
  <si>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</si>
  <si>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</si>
  <si>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</si>
  <si>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</si>
  <si>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</si>
  <si>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</si>
  <si>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</si>
  <si>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</si>
  <si>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</si>
  <si>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</si>
  <si>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</si>
  <si>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</si>
  <si>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</si>
  <si>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</si>
  <si>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</si>
  <si>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</si>
  <si>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</si>
  <si>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</si>
  <si>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</si>
  <si>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</si>
  <si>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</si>
  <si>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</si>
  <si>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</si>
  <si>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</si>
  <si>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</si>
  <si>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</si>
  <si>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</si>
  <si>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</si>
  <si>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</si>
  <si>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</si>
  <si>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</si>
  <si>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</si>
  <si>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</si>
  <si>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</si>
  <si>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</si>
  <si>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</si>
  <si>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</si>
  <si>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</si>
  <si>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</si>
  <si>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</si>
  <si>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</si>
  <si>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</si>
  <si>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</si>
  <si>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</si>
  <si>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</si>
  <si>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</si>
  <si>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</si>
  <si>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</si>
  <si>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</si>
  <si>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</si>
  <si>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</si>
  <si>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</si>
  <si>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</si>
  <si>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</si>
  <si>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</si>
  <si>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</si>
  <si>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</si>
  <si>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</si>
  <si>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</si>
  <si>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</si>
  <si>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</si>
  <si>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</si>
  <si>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</si>
  <si>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</si>
  <si>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</si>
  <si>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</si>
  <si>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</si>
  <si>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</si>
  <si>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</si>
  <si>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</si>
  <si>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</si>
  <si>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</si>
  <si>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</si>
  <si>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</si>
  <si>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</si>
  <si>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</si>
  <si>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</si>
  <si>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</si>
  <si>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</si>
  <si>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</si>
  <si>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</si>
  <si>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</si>
  <si>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</si>
  <si>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</si>
  <si>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</si>
  <si>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</si>
  <si>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</si>
  <si>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</si>
  <si>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</si>
  <si>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</si>
  <si>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</si>
  <si>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</si>
  <si>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</si>
  <si>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</si>
  <si>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</si>
  <si>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</si>
  <si>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</si>
  <si>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</si>
  <si>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</si>
  <si>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</si>
  <si>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</si>
  <si>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</si>
  <si>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</si>
  <si>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</si>
  <si>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</si>
  <si>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</si>
  <si>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</si>
  <si>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</si>
  <si>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</si>
  <si>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</si>
  <si>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</si>
  <si>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</si>
  <si>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</si>
  <si>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</si>
  <si>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</si>
  <si>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</si>
  <si>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</si>
  <si>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</si>
  <si>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</si>
  <si>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</si>
  <si>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</si>
  <si>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</si>
  <si>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</si>
  <si>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</si>
  <si>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</si>
  <si>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</si>
  <si>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</si>
  <si>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</si>
  <si>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</si>
  <si>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</si>
  <si>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</si>
  <si>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</si>
  <si>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</si>
  <si>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</si>
  <si>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</si>
  <si>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</si>
  <si>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</si>
  <si>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</si>
  <si>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</si>
  <si>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</si>
  <si>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</si>
  <si>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</si>
  <si>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</si>
  <si>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</si>
  <si>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</si>
  <si>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</si>
  <si>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</si>
  <si>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</si>
  <si>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</si>
  <si>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</si>
  <si>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</si>
  <si>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</si>
  <si>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</si>
  <si>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</si>
  <si>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</si>
  <si>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</si>
  <si>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</si>
  <si>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</si>
  <si>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</si>
  <si>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</si>
  <si>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</si>
  <si>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</si>
  <si>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</si>
  <si>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</si>
  <si>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</si>
  <si>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</si>
  <si>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</si>
  <si>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</si>
  <si>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</si>
  <si>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</si>
  <si>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</si>
  <si>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</si>
  <si>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</si>
  <si>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</si>
  <si>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</si>
  <si>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</si>
  <si>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</si>
  <si>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</si>
  <si>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</si>
  <si>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</si>
  <si>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</si>
  <si>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</si>
  <si>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</si>
  <si>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</si>
  <si>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</si>
  <si>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</si>
  <si>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</si>
  <si>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</si>
  <si>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</si>
  <si>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</si>
  <si>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</si>
  <si>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</si>
  <si>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</si>
  <si>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</si>
  <si>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</si>
  <si>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</si>
  <si>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</si>
  <si>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</si>
  <si>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</si>
  <si>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</si>
  <si>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</si>
  <si>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</si>
  <si>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</si>
  <si>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</si>
  <si>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</si>
  <si>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</si>
  <si>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</si>
  <si>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</si>
  <si>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</si>
  <si>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</si>
  <si>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</si>
  <si>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</si>
  <si>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</si>
  <si>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</si>
  <si>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</si>
  <si>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</si>
  <si>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</si>
  <si>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</si>
  <si>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</si>
  <si>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</si>
  <si>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</si>
  <si>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</si>
  <si>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</si>
  <si>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</si>
  <si>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</si>
  <si>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</si>
  <si>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</si>
  <si>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</si>
  <si>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</si>
  <si>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</si>
  <si>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</si>
  <si>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</si>
  <si>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</si>
  <si>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</si>
  <si>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</si>
  <si>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</si>
  <si>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</si>
  <si>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</si>
  <si>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</si>
  <si>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</si>
  <si>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</si>
  <si>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</si>
  <si>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</si>
  <si>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</si>
  <si>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</si>
  <si>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</si>
  <si>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</si>
  <si>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</si>
  <si>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</si>
  <si>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</si>
  <si>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</si>
  <si>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</si>
  <si>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</si>
  <si>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</si>
  <si>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</si>
  <si>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</si>
  <si>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</si>
  <si>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</si>
  <si>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</si>
  <si>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</si>
  <si>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</si>
  <si>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</si>
  <si>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</si>
  <si>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</si>
  <si>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</si>
  <si>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</si>
  <si>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</si>
  <si>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</si>
  <si>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</si>
  <si>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</si>
  <si>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</si>
  <si>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</si>
  <si>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</si>
  <si>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</si>
  <si>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</si>
  <si>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</si>
  <si>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</si>
  <si>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</si>
  <si>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</si>
  <si>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</si>
  <si>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</si>
  <si>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</si>
  <si>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</si>
  <si>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</si>
  <si>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</si>
  <si>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</si>
  <si>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</si>
  <si>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</si>
  <si>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</si>
  <si>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</si>
  <si>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</si>
  <si>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</si>
  <si>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</si>
  <si>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</si>
  <si>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</si>
  <si>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</si>
  <si>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</si>
  <si>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</si>
  <si>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</si>
  <si>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</si>
  <si>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</si>
  <si>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</si>
  <si>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</si>
  <si>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</si>
  <si>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</si>
  <si>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</si>
  <si>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</si>
  <si>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</si>
  <si>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</si>
  <si>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</si>
  <si>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</si>
  <si>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</si>
  <si>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</si>
  <si>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</si>
  <si>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</si>
  <si>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</si>
  <si>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</si>
  <si>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</si>
  <si>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</si>
  <si>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</si>
  <si>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</si>
  <si>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</si>
  <si>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</si>
  <si>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</si>
  <si>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</si>
  <si>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</si>
  <si>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</si>
  <si>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</si>
  <si>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</si>
  <si>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</si>
  <si>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</si>
  <si>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</si>
  <si>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</si>
  <si>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</si>
  <si>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</si>
  <si>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</si>
  <si>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</si>
  <si>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</si>
  <si>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</si>
  <si>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</si>
  <si>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</si>
  <si>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</si>
  <si>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</si>
  <si>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</si>
  <si>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</si>
  <si>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</si>
  <si>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</si>
  <si>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</si>
  <si>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</si>
  <si>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</si>
  <si>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</si>
  <si>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</si>
  <si>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</si>
  <si>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</si>
  <si>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</si>
  <si>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</si>
  <si>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</si>
  <si>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</si>
  <si>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</si>
  <si>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</si>
  <si>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</si>
  <si>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</si>
  <si>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</si>
  <si>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</si>
  <si>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</si>
  <si>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</si>
  <si>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</si>
  <si>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</si>
  <si>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</si>
  <si>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</si>
  <si>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</si>
  <si>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</si>
  <si>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</si>
  <si>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</si>
  <si>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</si>
  <si>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</si>
  <si>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</si>
  <si>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</si>
  <si>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</si>
  <si>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</si>
  <si>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</si>
  <si>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</si>
  <si>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</si>
  <si>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</si>
  <si>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</si>
  <si>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</si>
  <si>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</si>
  <si>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</si>
  <si>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</si>
  <si>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</si>
  <si>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</si>
  <si>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</si>
  <si>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</si>
  <si>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</si>
  <si>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</si>
  <si>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</si>
  <si>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</si>
  <si>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</si>
  <si>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</si>
  <si>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</si>
  <si>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</si>
  <si>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</si>
  <si>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</si>
  <si>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</si>
  <si>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</si>
  <si>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</si>
  <si>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</si>
  <si>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</si>
  <si>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</si>
  <si>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</si>
  <si>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</si>
  <si>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</si>
  <si>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</si>
  <si>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</si>
  <si>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</si>
  <si>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</si>
  <si>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</si>
  <si>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</si>
  <si>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</si>
  <si>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</si>
  <si>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</si>
  <si>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</si>
  <si>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</si>
  <si>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</si>
  <si>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</si>
  <si>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</si>
  <si>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</si>
  <si>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</si>
  <si>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</si>
  <si>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</si>
  <si>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</si>
  <si>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</si>
  <si>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</si>
  <si>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</si>
  <si>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</si>
  <si>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</si>
  <si>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</si>
  <si>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</si>
  <si>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</si>
  <si>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</si>
  <si>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</si>
  <si>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</si>
  <si>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</si>
  <si>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</si>
  <si>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</si>
  <si>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</si>
  <si>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</si>
  <si>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</si>
  <si>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</si>
  <si>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</si>
  <si>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</si>
  <si>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</si>
  <si>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</si>
  <si>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</si>
  <si>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</si>
  <si>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</si>
  <si>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</si>
  <si>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</si>
  <si>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</si>
  <si>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</si>
  <si>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</si>
  <si>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</si>
  <si>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</si>
  <si>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</si>
  <si>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</si>
  <si>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</si>
  <si>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</si>
  <si>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</si>
  <si>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</si>
  <si>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</si>
  <si>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</si>
  <si>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</si>
  <si>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</si>
  <si>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</si>
  <si>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</si>
  <si>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</si>
  <si>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</si>
  <si>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</si>
  <si>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</si>
  <si>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</si>
  <si>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</si>
  <si>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</si>
  <si>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</si>
  <si>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</si>
  <si>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</si>
  <si>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</si>
  <si>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</si>
  <si>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</si>
  <si>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</si>
  <si>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</si>
  <si>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</si>
  <si>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</si>
  <si>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</si>
  <si>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</si>
  <si>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</si>
  <si>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</si>
  <si>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</si>
  <si>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</si>
  <si>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</si>
  <si>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</si>
  <si>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</si>
  <si>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</si>
  <si>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</si>
  <si>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</si>
  <si>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</si>
  <si>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</si>
  <si>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</si>
  <si>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</si>
  <si>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</si>
  <si>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</si>
  <si>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</si>
  <si>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</si>
  <si>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</si>
  <si>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</si>
  <si>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</si>
  <si>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</si>
  <si>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</si>
  <si>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</si>
  <si>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</si>
  <si>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</si>
  <si>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</si>
  <si>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</si>
  <si>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</si>
  <si>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</si>
  <si>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</si>
  <si>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</si>
  <si>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</si>
  <si>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</si>
  <si>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</si>
  <si>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</si>
  <si>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</si>
  <si>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</si>
  <si>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</si>
  <si>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</si>
  <si>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</si>
  <si>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</si>
  <si>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</si>
  <si>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</si>
  <si>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</si>
  <si>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</si>
  <si>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</si>
  <si>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</si>
  <si>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</si>
  <si>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</si>
  <si>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</si>
  <si>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</si>
  <si>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</si>
  <si>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</si>
  <si>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</si>
  <si>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</si>
  <si>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</si>
  <si>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</si>
  <si>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</si>
  <si>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</si>
  <si>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</si>
  <si>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</si>
  <si>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</si>
  <si>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</si>
  <si>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</si>
  <si>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</si>
  <si>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</si>
  <si>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</si>
  <si>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</si>
  <si>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</si>
  <si>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</si>
  <si>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</si>
  <si>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</si>
  <si>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</si>
  <si>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</si>
  <si>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</si>
  <si>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</si>
  <si>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</si>
  <si>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</si>
  <si>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</si>
  <si>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</si>
  <si>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</si>
  <si>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</si>
  <si>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</si>
  <si>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</si>
  <si>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</si>
  <si>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</si>
  <si>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</si>
  <si>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</si>
  <si>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</si>
  <si>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</si>
  <si>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</si>
  <si>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</si>
  <si>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</si>
  <si>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</si>
  <si>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</si>
  <si>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</si>
  <si>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</si>
  <si>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</si>
  <si>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</si>
  <si>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</si>
  <si>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</si>
  <si>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</si>
  <si>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</si>
  <si>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</si>
  <si>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</si>
  <si>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</si>
  <si>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</si>
  <si>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</si>
  <si>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</si>
  <si>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</si>
  <si>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</si>
  <si>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</si>
  <si>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</si>
  <si>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</si>
  <si>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</si>
  <si>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</si>
  <si>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</si>
  <si>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</si>
  <si>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</si>
  <si>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</si>
  <si>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</si>
  <si>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</si>
  <si>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</si>
  <si>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</si>
  <si>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</si>
  <si>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</si>
  <si>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</si>
  <si>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</si>
  <si>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</si>
  <si>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</si>
  <si>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</si>
  <si>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</si>
  <si>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</si>
  <si>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</si>
  <si>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</si>
  <si>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</si>
  <si>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</si>
  <si>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</si>
  <si>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</si>
  <si>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</si>
  <si>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</si>
  <si>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</si>
  <si>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</si>
  <si>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</si>
  <si>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</si>
  <si>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</si>
  <si>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</si>
  <si>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</si>
  <si>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</si>
  <si>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</si>
  <si>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</si>
  <si>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</si>
  <si>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</si>
  <si>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</si>
  <si>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</si>
  <si>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</si>
  <si>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</si>
  <si>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</si>
  <si>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</si>
  <si>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</si>
  <si>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</si>
  <si>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</si>
  <si>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</si>
  <si>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</si>
  <si>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</si>
  <si>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</si>
  <si>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</si>
  <si>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</si>
  <si>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</si>
  <si>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</si>
  <si>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</si>
  <si>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</si>
  <si>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</si>
  <si>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</si>
  <si>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</si>
  <si>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</si>
  <si>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</si>
  <si>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</si>
  <si>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</si>
  <si>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</si>
  <si>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</si>
  <si>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</si>
  <si>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</si>
  <si>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</si>
  <si>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</si>
  <si>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</si>
  <si>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</si>
  <si>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</si>
  <si>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</si>
  <si>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</si>
  <si>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</si>
  <si>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</si>
  <si>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</si>
  <si>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</si>
  <si>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</si>
  <si>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</si>
  <si>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</si>
  <si>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</si>
  <si>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</si>
  <si>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</si>
  <si>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</si>
  <si>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</si>
  <si>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</si>
  <si>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</si>
  <si>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</si>
  <si>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</si>
  <si>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</si>
  <si>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</si>
  <si>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</si>
  <si>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</si>
  <si>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</si>
  <si>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</si>
  <si>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</si>
  <si>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</si>
  <si>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</si>
  <si>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</si>
  <si>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</si>
  <si>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</si>
  <si>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</si>
  <si>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</si>
  <si>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</si>
  <si>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</si>
  <si>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</si>
  <si>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</si>
  <si>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</si>
  <si>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</si>
  <si>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</si>
  <si>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</si>
  <si>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</si>
  <si>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</si>
  <si>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</si>
  <si>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</si>
  <si>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</si>
  <si>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</si>
  <si>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</si>
  <si>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</si>
  <si>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</si>
  <si>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</si>
  <si>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</si>
  <si>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</si>
  <si>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</si>
  <si>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</si>
  <si>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</si>
  <si>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</si>
  <si>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</si>
  <si>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</si>
  <si>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</si>
  <si>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</si>
  <si>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</si>
  <si>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</si>
  <si>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</si>
  <si>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</si>
  <si>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</si>
  <si>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</si>
  <si>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</si>
  <si>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</si>
  <si>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</si>
  <si>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</si>
  <si>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</si>
  <si>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</si>
  <si>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</si>
  <si>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</si>
  <si>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</si>
  <si>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</si>
  <si>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</si>
  <si>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</si>
  <si>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</si>
  <si>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</si>
  <si>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</si>
  <si>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</si>
  <si>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</si>
  <si>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</si>
  <si>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</si>
  <si>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</si>
  <si>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</si>
  <si>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</si>
  <si>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</si>
  <si>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</si>
  <si>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</si>
  <si>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</si>
  <si>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</si>
  <si>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</si>
  <si>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</si>
  <si>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</si>
  <si>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</si>
  <si>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</si>
  <si>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</si>
  <si>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</si>
  <si>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</si>
  <si>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</si>
  <si>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</si>
  <si>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</si>
  <si>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</si>
  <si>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</si>
  <si>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</si>
  <si>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</si>
  <si>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</si>
  <si>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</si>
  <si>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</si>
  <si>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</si>
  <si>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</si>
  <si>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</si>
  <si>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</si>
  <si>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</si>
  <si>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</si>
  <si>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</si>
  <si>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</si>
  <si>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</si>
  <si>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</si>
  <si>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</si>
  <si>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</si>
  <si>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</si>
  <si>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</si>
  <si>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</si>
  <si>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</si>
  <si>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</si>
  <si>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</si>
  <si>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</si>
  <si>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</si>
  <si>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</si>
  <si>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</si>
  <si>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</si>
  <si>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</si>
  <si>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</si>
  <si>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</si>
  <si>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</si>
  <si>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</si>
  <si>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</si>
  <si>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</si>
  <si>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</si>
  <si>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</si>
  <si>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</si>
  <si>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</si>
  <si>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</si>
  <si>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</si>
  <si>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</si>
  <si>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</si>
  <si>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</si>
  <si>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</si>
  <si>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</si>
  <si>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</si>
  <si>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</si>
  <si>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</si>
  <si>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</si>
  <si>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</si>
  <si>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</si>
  <si>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</si>
  <si>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</si>
  <si>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</si>
  <si>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</si>
  <si>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</si>
  <si>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</si>
  <si>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</si>
  <si>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</si>
  <si>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</si>
  <si>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</si>
  <si>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</si>
  <si>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</si>
  <si>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</si>
  <si>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</si>
  <si>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</si>
  <si>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</si>
  <si>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</si>
  <si>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</si>
  <si>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</si>
  <si>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</si>
  <si>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</si>
  <si>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</si>
  <si>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</si>
  <si>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</si>
  <si>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</si>
  <si>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</si>
  <si>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</si>
  <si>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</si>
  <si>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</si>
  <si>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</si>
  <si>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</si>
  <si>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</si>
  <si>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</si>
  <si>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</si>
  <si>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</si>
  <si>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</si>
  <si>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</si>
  <si>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</si>
  <si>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</si>
  <si>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</si>
  <si>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</si>
  <si>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</si>
  <si>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</si>
  <si>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</si>
  <si>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</si>
  <si>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</si>
  <si>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</si>
  <si>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</si>
  <si>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</si>
  <si>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</si>
  <si>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</si>
  <si>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</si>
  <si>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</si>
  <si>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</si>
  <si>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</si>
  <si>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</si>
  <si>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</si>
  <si>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</si>
  <si>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</si>
  <si>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</si>
  <si>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</si>
  <si>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</si>
  <si>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</si>
  <si>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</si>
  <si>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</si>
  <si>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</si>
  <si>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</si>
  <si>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</si>
  <si>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</si>
  <si>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</si>
  <si>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</si>
  <si>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</si>
  <si>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</si>
  <si>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</si>
  <si>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</si>
  <si>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</si>
  <si>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</si>
  <si>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</si>
  <si>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</si>
  <si>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</si>
  <si>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</si>
  <si>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</si>
  <si>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</si>
  <si>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</si>
  <si>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</si>
  <si>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</si>
  <si>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</si>
  <si>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</si>
  <si>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</si>
  <si>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</si>
  <si>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</si>
  <si>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</si>
  <si>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</si>
  <si>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</si>
  <si>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</si>
  <si>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</si>
  <si>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</si>
  <si>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</si>
  <si>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</si>
  <si>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</si>
  <si>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</si>
  <si>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</si>
  <si>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</si>
  <si>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</si>
  <si>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</si>
  <si>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</si>
  <si>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</si>
  <si>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</si>
  <si>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</si>
  <si>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</si>
  <si>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</si>
  <si>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</si>
  <si>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</si>
  <si>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</si>
  <si>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</si>
  <si>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</si>
  <si>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</si>
  <si>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</si>
  <si>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</si>
  <si>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</si>
  <si>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</si>
  <si>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</si>
  <si>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</si>
  <si>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</si>
  <si>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</si>
  <si>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</si>
  <si>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</si>
  <si>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</si>
  <si>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</si>
  <si>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</si>
  <si>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</si>
  <si>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</si>
  <si>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</si>
  <si>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</si>
  <si>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</si>
  <si>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</si>
  <si>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</si>
  <si>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</si>
  <si>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</si>
  <si>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</si>
  <si>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</si>
  <si>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</si>
  <si>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</si>
  <si>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</si>
  <si>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</si>
  <si>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</si>
  <si>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</si>
  <si>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</si>
  <si>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</si>
  <si>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</si>
  <si>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</si>
  <si>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</si>
  <si>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</si>
  <si>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</si>
  <si>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</si>
  <si>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</si>
  <si>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</si>
  <si>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</si>
  <si>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</si>
  <si>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</si>
  <si>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</si>
  <si>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</si>
  <si>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</si>
  <si>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</si>
  <si>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</si>
  <si>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</si>
  <si>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</si>
  <si>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</si>
  <si>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</si>
  <si>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</si>
  <si>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</si>
  <si>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</si>
  <si>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</si>
  <si>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</si>
  <si>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</si>
  <si>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</si>
  <si>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</si>
  <si>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</si>
  <si>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</si>
  <si>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</si>
  <si>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</si>
  <si>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</si>
  <si>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</si>
  <si>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</si>
  <si>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</si>
  <si>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</si>
  <si>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</si>
  <si>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</si>
  <si>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</si>
  <si>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</si>
  <si>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</si>
  <si>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</si>
  <si>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</si>
  <si>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</si>
  <si>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</si>
  <si>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</si>
  <si>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</si>
  <si>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</si>
  <si>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</si>
  <si>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</si>
  <si>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</si>
  <si>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</si>
  <si>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</si>
  <si>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</si>
  <si>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</si>
  <si>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</si>
  <si>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</si>
  <si>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</si>
  <si>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</si>
  <si>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</si>
  <si>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</si>
  <si>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</si>
  <si>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</si>
  <si>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</si>
  <si>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</si>
  <si>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</si>
  <si>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</si>
  <si>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</si>
  <si>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</si>
  <si>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</si>
  <si>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</si>
  <si>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</si>
  <si>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</si>
  <si>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</si>
  <si>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</si>
  <si>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</si>
  <si>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</si>
  <si>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</si>
  <si>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</si>
  <si>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</si>
  <si>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</si>
  <si>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</si>
  <si>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</si>
  <si>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</si>
  <si>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</si>
  <si>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</si>
  <si>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</si>
  <si>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</si>
  <si>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</si>
  <si>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</si>
  <si>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</si>
  <si>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</si>
  <si>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</si>
  <si>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</si>
  <si>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</si>
  <si>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</si>
  <si>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</si>
  <si>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</si>
  <si>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</si>
  <si>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</si>
  <si>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</si>
  <si>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</si>
  <si>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</si>
  <si>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</si>
  <si>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</si>
  <si>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</si>
  <si>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</si>
  <si>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</si>
  <si>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</si>
  <si>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</si>
  <si>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</si>
  <si>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</si>
  <si>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</si>
  <si>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</si>
  <si>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</si>
  <si>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</si>
  <si>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</si>
  <si>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</si>
  <si>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</si>
  <si>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</si>
  <si>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</si>
  <si>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</si>
  <si>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</si>
  <si>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</si>
  <si>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</si>
  <si>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</si>
  <si>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</si>
  <si>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</si>
  <si>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</si>
  <si>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</si>
  <si>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</si>
  <si>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</si>
  <si>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</si>
  <si>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</si>
  <si>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</si>
  <si>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</si>
  <si>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</si>
  <si>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</si>
  <si>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</si>
  <si>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</si>
  <si>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</si>
  <si>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</si>
  <si>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</si>
  <si>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</si>
  <si>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</si>
  <si>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</si>
  <si>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</si>
  <si>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</si>
  <si>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</si>
  <si>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</si>
  <si>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</si>
  <si>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</si>
  <si>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</si>
  <si>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</si>
  <si>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</si>
  <si>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</si>
  <si>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</si>
  <si>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</si>
  <si>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</si>
  <si>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</si>
  <si>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</si>
  <si>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</si>
  <si>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</si>
  <si>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</si>
  <si>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</si>
  <si>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</si>
  <si>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</si>
  <si>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</si>
  <si>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</si>
  <si>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</si>
  <si>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</si>
  <si>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</si>
  <si>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</si>
  <si>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</si>
  <si>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</si>
  <si>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</si>
  <si>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</si>
  <si>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</si>
  <si>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</si>
  <si>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</si>
  <si>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</si>
  <si>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</si>
  <si>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</si>
  <si>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</si>
  <si>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</si>
  <si>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</si>
  <si>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</si>
  <si>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</si>
  <si>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</si>
  <si>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</si>
  <si>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</si>
  <si>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</si>
  <si>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</si>
  <si>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</si>
  <si>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</si>
  <si>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</si>
  <si>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</si>
  <si>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</si>
  <si>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</si>
  <si>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</si>
  <si>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</si>
  <si>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</si>
  <si>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</si>
  <si>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</si>
  <si>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</si>
  <si>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</si>
  <si>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</si>
  <si>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</si>
  <si>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</si>
  <si>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</si>
  <si>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</si>
  <si>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</si>
  <si>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</si>
  <si>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</si>
  <si>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</si>
  <si>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</si>
  <si>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</si>
  <si>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</si>
  <si>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</si>
  <si>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</si>
  <si>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</si>
  <si>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</si>
  <si>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</si>
  <si>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</si>
  <si>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</si>
  <si>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</si>
  <si>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</si>
  <si>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</si>
  <si>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</si>
  <si>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</si>
  <si>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</si>
  <si>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</si>
  <si>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</si>
  <si>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</si>
  <si>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</si>
  <si>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</si>
  <si>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</si>
  <si>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</si>
  <si>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</si>
  <si>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</si>
  <si>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</si>
  <si>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</si>
  <si>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</si>
  <si>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</si>
  <si>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</si>
  <si>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</si>
  <si>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</si>
  <si>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</si>
  <si>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</si>
  <si>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</si>
  <si>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</si>
  <si>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</si>
  <si>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</si>
  <si>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</si>
  <si>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</si>
  <si>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</si>
  <si>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</si>
  <si>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</si>
  <si>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</si>
  <si>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</si>
  <si>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</si>
  <si>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</si>
  <si>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</si>
  <si>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</si>
  <si>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</si>
  <si>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</si>
  <si>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</si>
  <si>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</si>
  <si>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</si>
  <si>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</si>
  <si>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</si>
  <si>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</si>
  <si>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</si>
  <si>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</si>
  <si>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</si>
  <si>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</si>
  <si>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</si>
  <si>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</si>
  <si>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</si>
  <si>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</si>
  <si>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</si>
  <si>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</si>
  <si>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</si>
  <si>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</si>
  <si>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</si>
  <si>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</si>
  <si>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</si>
  <si>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</si>
  <si>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</si>
  <si>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</si>
  <si>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</si>
  <si>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</si>
  <si>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</si>
  <si>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</si>
  <si>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</si>
  <si>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</si>
  <si>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</si>
  <si>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</si>
  <si>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</si>
  <si>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</si>
  <si>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</si>
  <si>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</si>
  <si>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</si>
  <si>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</si>
  <si>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</si>
  <si>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</si>
  <si>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</si>
  <si>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</si>
  <si>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</si>
  <si>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</si>
  <si>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</si>
  <si>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</si>
  <si>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</si>
  <si>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</si>
  <si>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</si>
  <si>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</si>
  <si>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</si>
  <si>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</si>
  <si>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</si>
  <si>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</si>
  <si>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</si>
  <si>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</si>
  <si>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</si>
  <si>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</si>
  <si>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</si>
  <si>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</si>
  <si>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</si>
  <si>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</si>
  <si>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</si>
  <si>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</si>
  <si>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</si>
  <si>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</si>
  <si>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</si>
  <si>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</si>
  <si>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</si>
  <si>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</si>
  <si>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</si>
  <si>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</si>
  <si>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</si>
  <si>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</si>
  <si>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</si>
  <si>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</si>
  <si>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</si>
  <si>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</si>
  <si>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</si>
  <si>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</si>
  <si>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</si>
  <si>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</si>
  <si>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</si>
  <si>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</si>
  <si>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</si>
  <si>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</si>
  <si>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</si>
  <si>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</si>
  <si>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</si>
  <si>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</si>
  <si>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</si>
  <si>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</si>
  <si>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</si>
  <si>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</si>
  <si>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</si>
  <si>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</si>
  <si>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</si>
  <si>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</si>
  <si>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</si>
  <si>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</si>
  <si>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</si>
  <si>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</si>
  <si>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</si>
  <si>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</si>
  <si>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</si>
  <si>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</si>
  <si>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</si>
  <si>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</si>
  <si>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</si>
  <si>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</si>
  <si>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</si>
  <si>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</si>
  <si>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</si>
  <si>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</si>
  <si>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</si>
  <si>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</si>
  <si>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</si>
  <si>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</si>
  <si>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</si>
  <si>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</si>
  <si>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</si>
  <si>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</si>
  <si>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</si>
  <si>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</si>
  <si>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</si>
  <si>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</si>
  <si>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</si>
  <si>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</si>
  <si>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</si>
  <si>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</si>
  <si>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</si>
  <si>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</si>
  <si>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</si>
  <si>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</si>
  <si>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</si>
  <si>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</si>
  <si>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</si>
  <si>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</si>
  <si>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</si>
  <si>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</si>
  <si>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</si>
  <si>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</si>
  <si>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</si>
  <si>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</si>
  <si>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</si>
  <si>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</si>
  <si>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</si>
  <si>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</si>
  <si>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</si>
  <si>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</si>
  <si>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</si>
  <si>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</si>
  <si>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</si>
  <si>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</si>
  <si>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</si>
  <si>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</si>
  <si>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</si>
  <si>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</si>
  <si>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</si>
  <si>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</si>
  <si>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</si>
  <si>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</si>
  <si>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</si>
  <si>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</si>
  <si>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</si>
  <si>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</si>
  <si>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</si>
  <si>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</si>
  <si>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</si>
  <si>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</si>
  <si>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</si>
  <si>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</si>
  <si>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</si>
  <si>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</si>
  <si>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</si>
  <si>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</si>
  <si>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</si>
  <si>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</si>
  <si>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</si>
  <si>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</si>
  <si>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</si>
  <si>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</si>
  <si>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</si>
  <si>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</si>
  <si>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</si>
  <si>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</si>
  <si>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</si>
  <si>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</si>
  <si>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</si>
  <si>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</si>
  <si>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</si>
  <si>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</si>
  <si>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</si>
  <si>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</si>
  <si>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</si>
  <si>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</si>
  <si>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</si>
  <si>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</si>
  <si>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</si>
  <si>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</si>
  <si>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</si>
  <si>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</si>
  <si>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</si>
  <si>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</si>
  <si>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</si>
  <si>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</si>
  <si>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</si>
  <si>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</si>
  <si>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</si>
  <si>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</si>
  <si>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</si>
  <si>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</si>
  <si>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</si>
  <si>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</si>
  <si>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</si>
  <si>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</si>
  <si>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</si>
  <si>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</si>
  <si>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</si>
  <si>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</si>
  <si>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</si>
  <si>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</si>
  <si>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</si>
  <si>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</si>
  <si>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</si>
  <si>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</si>
  <si>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</si>
  <si>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</si>
  <si>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</si>
  <si>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</si>
  <si>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</si>
  <si>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</si>
  <si>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</si>
  <si>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</si>
  <si>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</si>
  <si>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</si>
  <si>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</si>
  <si>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</si>
  <si>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</si>
  <si>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</si>
  <si>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</si>
  <si>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</si>
  <si>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</si>
  <si>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</si>
  <si>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</si>
  <si>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</si>
  <si>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</si>
  <si>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</si>
  <si>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</si>
  <si>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</si>
  <si>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</si>
  <si>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</si>
  <si>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</si>
  <si>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</si>
  <si>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</si>
  <si>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</si>
  <si>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</si>
  <si>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</si>
  <si>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</si>
  <si>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</si>
  <si>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</si>
  <si>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</si>
  <si>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</si>
  <si>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</si>
  <si>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</si>
  <si>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</si>
  <si>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</si>
  <si>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</si>
  <si>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</si>
  <si>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</si>
  <si>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</si>
  <si>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</si>
  <si>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</si>
  <si>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</si>
  <si>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</si>
  <si>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</si>
  <si>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</si>
  <si>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</si>
  <si>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</si>
  <si>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</si>
  <si>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</si>
  <si>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</si>
  <si>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</si>
  <si>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</si>
  <si>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</si>
  <si>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</si>
  <si>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</si>
  <si>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</si>
  <si>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</si>
  <si>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</si>
  <si>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</si>
  <si>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</si>
  <si>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</si>
  <si>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</si>
  <si>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</si>
  <si>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</si>
  <si>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</si>
  <si>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</si>
  <si>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</si>
  <si>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</si>
  <si>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</si>
  <si>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</si>
  <si>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</si>
  <si>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</si>
  <si>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</si>
  <si>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</si>
  <si>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</si>
  <si>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</si>
  <si>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</si>
  <si>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</si>
  <si>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</si>
  <si>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</si>
  <si>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</si>
  <si>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</si>
  <si>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</si>
  <si>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</si>
  <si>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</si>
  <si>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</si>
  <si>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</si>
  <si>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</si>
  <si>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</si>
  <si>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</si>
  <si>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</si>
  <si>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</si>
  <si>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</si>
  <si>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</si>
  <si>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</si>
  <si>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</si>
  <si>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</si>
  <si>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</si>
  <si>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</si>
  <si>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</si>
  <si>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</si>
  <si>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</si>
  <si>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</si>
  <si>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</si>
  <si>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</si>
  <si>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</si>
  <si>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</si>
  <si>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</si>
  <si>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</si>
  <si>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</si>
  <si>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</si>
  <si>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</si>
  <si>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</si>
  <si>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</si>
  <si>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</si>
  <si>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</si>
  <si>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</si>
  <si>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</si>
  <si>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</si>
  <si>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</si>
  <si>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</si>
  <si>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</si>
  <si>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</si>
  <si>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</si>
  <si>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</si>
  <si>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</si>
  <si>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</si>
  <si>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</si>
  <si>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</si>
  <si>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</si>
  <si>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</si>
  <si>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</si>
  <si>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</si>
  <si>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</si>
  <si>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</si>
  <si>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</si>
  <si>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</si>
  <si>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</si>
  <si>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</si>
  <si>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</si>
  <si>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</si>
  <si>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</si>
  <si>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</si>
  <si>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</si>
  <si>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</si>
  <si>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</si>
  <si>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</si>
  <si>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</si>
  <si>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</si>
  <si>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</si>
  <si>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</si>
  <si>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</si>
  <si>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</si>
  <si>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</si>
  <si>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</si>
  <si>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</si>
  <si>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</si>
  <si>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</si>
  <si>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</si>
  <si>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</si>
  <si>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</si>
  <si>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</si>
  <si>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</si>
  <si>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</si>
  <si>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</si>
  <si>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</si>
  <si>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</si>
  <si>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</si>
  <si>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</si>
  <si>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</si>
  <si>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</si>
  <si>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</si>
  <si>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</si>
  <si>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</si>
  <si>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</si>
  <si>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</si>
  <si>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</si>
  <si>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</si>
  <si>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</si>
  <si>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</si>
  <si>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</si>
  <si>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</si>
  <si>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</si>
  <si>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</si>
  <si>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</si>
  <si>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</si>
  <si>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</si>
  <si>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</si>
  <si>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</si>
  <si>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</si>
  <si>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</si>
  <si>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</si>
  <si>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</si>
  <si>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</si>
  <si>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</si>
  <si>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</si>
  <si>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</si>
  <si>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</si>
  <si>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</si>
  <si>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</si>
  <si>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</si>
  <si>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</si>
  <si>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</si>
  <si>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</si>
  <si>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</si>
  <si>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</si>
  <si>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</si>
  <si>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</si>
  <si>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</si>
  <si>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</si>
  <si>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</si>
  <si>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</si>
  <si>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</si>
  <si>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</si>
  <si>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</si>
  <si>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</si>
  <si>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</si>
  <si>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</si>
  <si>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</si>
  <si>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</si>
  <si>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</si>
  <si>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</si>
  <si>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</si>
  <si>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</si>
  <si>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</si>
  <si>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</si>
  <si>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</si>
  <si>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</si>
  <si>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</si>
  <si>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</si>
  <si>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</si>
  <si>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</si>
  <si>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</si>
  <si>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</si>
  <si>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</si>
  <si>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</si>
  <si>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</si>
  <si>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</si>
  <si>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</si>
  <si>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</si>
  <si>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</si>
  <si>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</si>
  <si>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</si>
  <si>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</si>
  <si>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</si>
  <si>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</si>
  <si>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</si>
  <si>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</si>
  <si>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</si>
  <si>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</si>
  <si>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</si>
  <si>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</si>
  <si>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</si>
  <si>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</si>
  <si>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</si>
  <si>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</si>
  <si>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</si>
  <si>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</si>
  <si>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</si>
  <si>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</si>
  <si>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</si>
  <si>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</si>
  <si>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</si>
  <si>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</si>
  <si>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</si>
  <si>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</si>
  <si>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</si>
  <si>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</si>
  <si>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</si>
  <si>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</si>
  <si>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</si>
  <si>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</si>
  <si>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</si>
  <si>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</si>
  <si>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</si>
  <si>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</si>
  <si>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</si>
  <si>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</si>
  <si>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</si>
  <si>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</si>
  <si>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</si>
  <si>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</si>
  <si>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</si>
  <si>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</si>
  <si>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</si>
  <si>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</si>
  <si>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</si>
  <si>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</si>
  <si>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</si>
  <si>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</si>
  <si>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</si>
  <si>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</si>
  <si>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</si>
  <si>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</si>
  <si>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</si>
  <si>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</si>
  <si>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</si>
  <si>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</si>
  <si>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</si>
  <si>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</si>
  <si>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</si>
  <si>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</si>
  <si>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</si>
  <si>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</si>
  <si>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</si>
  <si>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</si>
  <si>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</si>
  <si>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</si>
  <si>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</si>
  <si>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</si>
  <si>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</si>
  <si>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</si>
  <si>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</si>
  <si>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</si>
  <si>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</si>
  <si>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</si>
  <si>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</si>
  <si>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</si>
  <si>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</si>
  <si>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</si>
  <si>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</si>
  <si>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</si>
  <si>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</si>
  <si>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</si>
  <si>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</si>
  <si>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</si>
  <si>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</si>
  <si>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</si>
  <si>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</si>
  <si>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</si>
  <si>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</si>
  <si>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</si>
  <si>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</si>
  <si>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</si>
  <si>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</si>
  <si>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</si>
  <si>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</si>
  <si>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</si>
  <si>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</si>
  <si>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</si>
  <si>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</si>
  <si>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</si>
  <si>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</si>
  <si>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</si>
  <si>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</si>
  <si>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</si>
  <si>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</si>
  <si>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</si>
  <si>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</si>
  <si>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</si>
  <si>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</si>
  <si>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</si>
  <si>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</si>
  <si>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</si>
  <si>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</si>
  <si>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</si>
  <si>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</si>
  <si>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</si>
  <si>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</si>
  <si>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</si>
  <si>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</si>
  <si>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</si>
  <si>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</si>
  <si>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</si>
  <si>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</si>
  <si>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</si>
  <si>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</si>
  <si>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</si>
  <si>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</si>
  <si>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</si>
  <si>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</si>
  <si>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</si>
  <si>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</si>
  <si>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</si>
  <si>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</si>
  <si>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</si>
  <si>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</si>
  <si>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</si>
  <si>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</si>
  <si>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</si>
  <si>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</si>
  <si>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</si>
  <si>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</si>
  <si>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</si>
  <si>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</si>
  <si>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</si>
  <si>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</si>
  <si>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</si>
  <si>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</si>
  <si>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</si>
  <si>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</si>
  <si>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</si>
  <si>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</si>
  <si>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</si>
  <si>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</si>
  <si>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</si>
  <si>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</si>
  <si>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</si>
  <si>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</si>
  <si>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</si>
  <si>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</si>
  <si>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</si>
  <si>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</si>
  <si>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</si>
  <si>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</si>
  <si>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</si>
  <si>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</si>
  <si>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</si>
  <si>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</si>
  <si>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</si>
  <si>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</si>
  <si>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</si>
  <si>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</si>
  <si>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</si>
  <si>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</si>
  <si>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</si>
  <si>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</si>
  <si>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</si>
  <si>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</si>
  <si>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</si>
  <si>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</si>
  <si>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</si>
  <si>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</si>
  <si>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</si>
  <si>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</si>
  <si>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</si>
  <si>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</si>
  <si>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</si>
  <si>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</si>
  <si>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</si>
  <si>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</si>
  <si>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</si>
  <si>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</si>
  <si>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</si>
  <si>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</si>
  <si>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</si>
  <si>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</si>
  <si>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</si>
  <si>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</si>
  <si>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</si>
  <si>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</si>
  <si>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</si>
  <si>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</si>
  <si>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</si>
  <si>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</si>
  <si>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</si>
  <si>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</si>
  <si>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</si>
  <si>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</si>
  <si>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</si>
  <si>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</si>
  <si>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</si>
  <si>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</si>
  <si>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</si>
  <si>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</si>
  <si>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</si>
  <si>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</si>
  <si>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</si>
  <si>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</si>
  <si>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</si>
  <si>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</si>
  <si>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</si>
  <si>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</si>
  <si>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</si>
  <si>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</si>
  <si>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</si>
  <si>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</si>
  <si>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</si>
  <si>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</si>
  <si>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</si>
  <si>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</si>
  <si>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</si>
  <si>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</si>
  <si>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</si>
  <si>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</si>
  <si>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</si>
  <si>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</si>
  <si>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</si>
  <si>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</si>
  <si>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</si>
  <si>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</si>
  <si>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</si>
  <si>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</si>
  <si>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</si>
  <si>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</si>
  <si>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</si>
  <si>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</si>
  <si>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</si>
  <si>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</si>
  <si>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</si>
  <si>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</si>
  <si>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</si>
  <si>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</si>
  <si>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</si>
  <si>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</si>
  <si>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</si>
  <si>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</si>
  <si>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</si>
  <si>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</si>
  <si>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</si>
  <si>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</si>
  <si>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</si>
  <si>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</si>
  <si>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</si>
  <si>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</si>
  <si>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</si>
  <si>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</si>
  <si>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</si>
  <si>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</si>
  <si>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</si>
  <si>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</si>
  <si>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</si>
  <si>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</si>
  <si>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</si>
  <si>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</si>
  <si>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</si>
  <si>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</si>
  <si>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</si>
  <si>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</si>
  <si>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</si>
  <si>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</si>
  <si>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</si>
  <si>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</si>
  <si>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</si>
  <si>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</si>
  <si>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</si>
  <si>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</si>
  <si>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</si>
  <si>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</si>
  <si>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</si>
  <si>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</si>
  <si>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</si>
  <si>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</si>
  <si>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</si>
  <si>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</si>
  <si>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</si>
  <si>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</si>
  <si>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</si>
  <si>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</si>
  <si>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</si>
  <si>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</si>
  <si>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</si>
  <si>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</si>
  <si>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</si>
  <si>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</si>
  <si>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</si>
  <si>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</si>
  <si>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</si>
  <si>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</si>
  <si>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</si>
  <si>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</si>
  <si>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</si>
  <si>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</si>
  <si>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</si>
  <si>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</si>
  <si>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</si>
  <si>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</si>
  <si>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</si>
  <si>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</si>
  <si>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</si>
  <si>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</si>
  <si>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</si>
  <si>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</si>
  <si>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</si>
  <si>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</si>
  <si>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</si>
  <si>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</si>
  <si>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</si>
  <si>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</si>
  <si>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</si>
  <si>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</si>
  <si>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</si>
  <si>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</si>
  <si>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</si>
  <si>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</si>
  <si>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</si>
  <si>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</si>
  <si>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</si>
  <si>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</si>
  <si>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</si>
  <si>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</si>
  <si>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</si>
  <si>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</si>
  <si>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</si>
  <si>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</si>
  <si>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</si>
  <si>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</si>
  <si>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</si>
  <si>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</si>
  <si>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</si>
  <si>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</si>
  <si>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</si>
  <si>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</si>
  <si>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</si>
  <si>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</si>
  <si>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</si>
  <si>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</si>
  <si>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</si>
  <si>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</si>
  <si>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</si>
  <si>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</si>
  <si>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</si>
  <si>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</si>
  <si>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</si>
  <si>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</si>
  <si>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</si>
  <si>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</si>
  <si>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</si>
  <si>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</si>
  <si>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</si>
  <si>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</si>
  <si>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</si>
  <si>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</si>
  <si>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</si>
  <si>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</si>
  <si>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</si>
  <si>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</si>
  <si>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</si>
  <si>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</si>
  <si>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</si>
  <si>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</si>
  <si>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</si>
  <si>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</si>
  <si>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</si>
  <si>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</si>
  <si>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</si>
  <si>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</si>
  <si>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</si>
  <si>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</si>
  <si>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</si>
  <si>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</si>
  <si>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</si>
  <si>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</si>
  <si>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</si>
  <si>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</si>
  <si>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</si>
  <si>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</si>
  <si>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</si>
  <si>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</si>
  <si>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</si>
  <si>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</si>
  <si>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</si>
  <si>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</si>
  <si>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</si>
  <si>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</si>
  <si>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</si>
  <si>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</si>
  <si>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</si>
  <si>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</si>
  <si>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</si>
  <si>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</si>
  <si>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</si>
  <si>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</si>
  <si>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</si>
  <si>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</si>
  <si>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</si>
  <si>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</si>
  <si>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</si>
  <si>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</si>
  <si>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</si>
  <si>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</si>
  <si>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</si>
  <si>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</si>
  <si>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</si>
  <si>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</si>
  <si>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</si>
  <si>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</si>
  <si>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</si>
  <si>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</si>
  <si>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</si>
  <si>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</si>
  <si>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</si>
  <si>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</si>
  <si>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</si>
  <si>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</si>
  <si>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</si>
  <si>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</si>
  <si>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</si>
  <si>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</si>
  <si>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</si>
  <si>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</si>
  <si>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</si>
  <si>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</si>
  <si>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</si>
  <si>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</si>
  <si>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</si>
  <si>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</si>
  <si>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</si>
  <si>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</si>
  <si>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</si>
  <si>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</si>
  <si>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</si>
  <si>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</si>
  <si>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</si>
  <si>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</si>
  <si>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</si>
  <si>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</si>
  <si>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</si>
  <si>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</si>
  <si>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</si>
  <si>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</si>
  <si>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</si>
  <si>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</si>
  <si>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</si>
  <si>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</si>
  <si>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</si>
  <si>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</si>
  <si>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</si>
  <si>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</si>
  <si>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</si>
  <si>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</si>
  <si>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</si>
  <si>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</si>
  <si>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</si>
  <si>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</si>
  <si>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</si>
  <si>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</si>
  <si>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</si>
  <si>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</si>
  <si>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</si>
  <si>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</si>
  <si>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</si>
  <si>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</si>
  <si>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</si>
  <si>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</si>
  <si>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</si>
  <si>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</si>
  <si>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</si>
  <si>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</si>
  <si>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</si>
  <si>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</si>
  <si>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</si>
  <si>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</si>
  <si>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</si>
  <si>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</si>
  <si>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</si>
  <si>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</si>
  <si>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</si>
  <si>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</si>
  <si>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</si>
  <si>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</si>
  <si>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</si>
  <si>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</si>
  <si>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</si>
  <si>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</si>
  <si>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</si>
  <si>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</si>
  <si>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</si>
  <si>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</si>
  <si>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</si>
  <si>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</si>
  <si>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</si>
  <si>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</si>
  <si>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</si>
  <si>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</si>
  <si>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</si>
  <si>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</si>
  <si>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</si>
  <si>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</si>
  <si>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</si>
  <si>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</si>
  <si>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</si>
  <si>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</si>
  <si>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</si>
  <si>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</si>
  <si>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</si>
  <si>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</si>
  <si>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</si>
  <si>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</si>
  <si>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</si>
  <si>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</si>
  <si>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</si>
  <si>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</si>
  <si>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</si>
  <si>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</si>
  <si>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</si>
  <si>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</si>
  <si>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</si>
  <si>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</si>
  <si>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</si>
  <si>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</si>
  <si>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</si>
  <si>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</si>
  <si>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</si>
  <si>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</si>
  <si>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</si>
  <si>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</si>
  <si>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</si>
  <si>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</si>
  <si>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</si>
  <si>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</si>
  <si>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</si>
  <si>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</si>
  <si>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</si>
  <si>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</si>
  <si>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</si>
  <si>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</si>
  <si>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</si>
  <si>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</si>
  <si>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</si>
  <si>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</si>
  <si>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</si>
  <si>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</si>
  <si>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</si>
  <si>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</si>
  <si>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</si>
  <si>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</si>
  <si>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</si>
  <si>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</si>
  <si>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</si>
  <si>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</si>
  <si>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</si>
  <si>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</si>
  <si>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</si>
  <si>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</si>
  <si>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</si>
  <si>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</si>
  <si>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</si>
  <si>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</si>
  <si>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</si>
  <si>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</si>
  <si>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</si>
  <si>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</si>
  <si>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</si>
  <si>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</si>
  <si>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</si>
  <si>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</si>
  <si>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</si>
  <si>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</si>
  <si>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</si>
  <si>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</si>
  <si>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</si>
  <si>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</si>
  <si>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</si>
  <si>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</si>
  <si>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</si>
  <si>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</si>
  <si>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</si>
  <si>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</si>
  <si>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</si>
  <si>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</si>
  <si>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</si>
  <si>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</si>
  <si>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</si>
  <si>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</si>
  <si>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</si>
  <si>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</si>
  <si>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</si>
  <si>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</si>
  <si>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</si>
  <si>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</si>
  <si>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</si>
  <si>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</si>
  <si>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</si>
  <si>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</si>
  <si>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</si>
  <si>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</si>
  <si>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</si>
  <si>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</si>
  <si>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</si>
  <si>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</si>
  <si>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</si>
  <si>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</si>
  <si>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</si>
  <si>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</si>
  <si>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</si>
  <si>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</si>
  <si>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</si>
  <si>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</si>
  <si>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</si>
  <si>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</si>
  <si>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</si>
  <si>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</si>
  <si>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</si>
  <si>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</si>
  <si>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</si>
  <si>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</si>
  <si>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</si>
  <si>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</si>
  <si>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</si>
  <si>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</si>
  <si>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</si>
  <si>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</si>
  <si>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</si>
  <si>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</si>
  <si>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</si>
  <si>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</si>
  <si>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</si>
  <si>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</si>
  <si>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</si>
  <si>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</si>
  <si>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</si>
  <si>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</si>
  <si>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</si>
  <si>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</si>
  <si>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</si>
  <si>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</si>
  <si>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</si>
  <si>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</si>
  <si>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</si>
  <si>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</si>
  <si>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</si>
  <si>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</si>
  <si>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</si>
  <si>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</si>
  <si>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</si>
  <si>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</si>
  <si>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</si>
  <si>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</si>
  <si>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</si>
  <si>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</si>
  <si>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</si>
  <si>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</si>
  <si>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</si>
  <si>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</si>
  <si>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</si>
  <si>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</si>
  <si>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</si>
  <si>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</si>
  <si>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</si>
  <si>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</si>
  <si>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</si>
  <si>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</si>
  <si>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</si>
  <si>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</si>
  <si>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</si>
  <si>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</si>
  <si>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</si>
  <si>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</si>
  <si>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</si>
  <si>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</si>
  <si>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</si>
  <si>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</si>
  <si>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</si>
  <si>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</si>
  <si>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</si>
  <si>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</si>
  <si>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</si>
  <si>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</si>
  <si>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</si>
  <si>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</si>
  <si>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</si>
  <si>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</si>
  <si>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</si>
  <si>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</si>
  <si>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</si>
  <si>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</si>
  <si>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</si>
  <si>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</si>
  <si>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</si>
  <si>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</si>
  <si>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</si>
  <si>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</si>
  <si>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</si>
  <si>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</si>
  <si>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</si>
  <si>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</si>
  <si>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</si>
  <si>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</si>
  <si>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</si>
  <si>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</si>
  <si>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</si>
  <si>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</si>
  <si>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</si>
  <si>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</si>
  <si>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</si>
  <si>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</si>
  <si>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</si>
  <si>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</si>
  <si>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</si>
  <si>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</si>
  <si>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</si>
  <si>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</si>
  <si>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</si>
  <si>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</si>
  <si>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</si>
  <si>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</si>
  <si>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</si>
  <si>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</si>
  <si>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</si>
  <si>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</si>
  <si>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</si>
  <si>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</si>
  <si>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</si>
  <si>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</si>
  <si>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</si>
  <si>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</si>
  <si>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</si>
  <si>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</si>
  <si>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</si>
  <si>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</si>
  <si>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</si>
  <si>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</si>
  <si>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</si>
  <si>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</si>
  <si>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</si>
  <si>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</si>
  <si>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</si>
  <si>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</si>
  <si>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</si>
  <si>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</si>
  <si>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</si>
  <si>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</si>
  <si>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</si>
  <si>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</si>
  <si>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</si>
  <si>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</si>
  <si>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</si>
  <si>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</si>
  <si>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</si>
  <si>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</si>
  <si>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</si>
  <si>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</si>
  <si>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</si>
  <si>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</si>
  <si>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</si>
  <si>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</si>
  <si>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</si>
  <si>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</si>
  <si>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</si>
  <si>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</si>
  <si>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</si>
  <si>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</si>
  <si>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</si>
  <si>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</si>
  <si>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</si>
  <si>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</si>
  <si>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</si>
  <si>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</si>
  <si>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</si>
  <si>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</si>
  <si>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</si>
  <si>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</si>
  <si>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</si>
  <si>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</si>
  <si>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</si>
  <si>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</si>
  <si>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</si>
  <si>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</si>
  <si>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</si>
  <si>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</si>
  <si>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</si>
  <si>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</si>
  <si>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</si>
  <si>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</si>
  <si>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</si>
  <si>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</si>
  <si>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</si>
  <si>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</si>
  <si>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</si>
  <si>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</si>
  <si>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</si>
  <si>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</si>
  <si>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</si>
  <si>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</si>
  <si>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</si>
  <si>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</si>
  <si>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</si>
  <si>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</si>
  <si>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</si>
  <si>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</si>
  <si>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</si>
  <si>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</si>
  <si>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</si>
  <si>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</si>
  <si>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</si>
  <si>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</si>
  <si>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</si>
  <si>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</si>
  <si>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</si>
  <si>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</si>
  <si>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</si>
  <si>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</si>
  <si>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</si>
  <si>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</si>
  <si>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</si>
  <si>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</si>
  <si>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</si>
  <si>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</si>
  <si>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</si>
  <si>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</si>
  <si>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</si>
  <si>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</si>
  <si>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</si>
  <si>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</si>
  <si>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</si>
  <si>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</si>
  <si>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</si>
  <si>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</si>
  <si>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</si>
  <si>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</si>
  <si>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</si>
  <si>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</si>
  <si>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</si>
  <si>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</si>
  <si>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</si>
  <si>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</si>
  <si>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</si>
  <si>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</si>
  <si>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</si>
  <si>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</si>
  <si>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</si>
  <si>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</si>
  <si>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</si>
  <si>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</si>
  <si>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</si>
  <si>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</si>
  <si>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</si>
  <si>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</si>
  <si>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</si>
  <si>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</si>
  <si>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</si>
  <si>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</si>
  <si>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</si>
  <si>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</si>
  <si>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</si>
  <si>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</si>
  <si>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</si>
  <si>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</si>
  <si>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</si>
  <si>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</si>
  <si>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</si>
  <si>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</si>
  <si>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</si>
  <si>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</si>
  <si>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</si>
  <si>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</si>
  <si>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</si>
  <si>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</si>
  <si>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</si>
  <si>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</si>
  <si>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</si>
  <si>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</si>
  <si>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</si>
  <si>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</si>
  <si>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</si>
  <si>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</si>
  <si>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</si>
  <si>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</si>
  <si>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</si>
  <si>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</si>
  <si>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</si>
  <si>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</si>
  <si>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</si>
  <si>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</si>
  <si>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</si>
  <si>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</si>
  <si>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</si>
  <si>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</si>
  <si>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</si>
  <si>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</si>
  <si>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</si>
  <si>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</si>
  <si>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</si>
  <si>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</si>
  <si>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</si>
  <si>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</si>
  <si>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</si>
  <si>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</si>
  <si>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</si>
  <si>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</si>
  <si>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</si>
  <si>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</si>
  <si>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</si>
  <si>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</si>
  <si>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</si>
  <si>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</si>
  <si>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</si>
  <si>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</si>
  <si>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</si>
  <si>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</si>
  <si>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</si>
  <si>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</si>
  <si>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</si>
  <si>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</si>
  <si>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</si>
  <si>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</si>
  <si>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</si>
  <si>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</si>
  <si>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</si>
  <si>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</si>
  <si>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</si>
  <si>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</si>
  <si>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</si>
  <si>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</si>
  <si>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</si>
  <si>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</si>
  <si>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</si>
  <si>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</si>
  <si>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</si>
  <si>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</si>
  <si>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</si>
  <si>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</si>
  <si>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</si>
  <si>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</si>
  <si>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</si>
  <si>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</si>
  <si>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</si>
  <si>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</si>
  <si>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</si>
  <si>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</si>
  <si>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</si>
  <si>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</si>
  <si>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</si>
  <si>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</si>
  <si>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</si>
  <si>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</si>
  <si>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</si>
  <si>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</si>
  <si>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</si>
  <si>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</si>
  <si>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</si>
  <si>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</si>
  <si>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</si>
  <si>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</si>
  <si>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</si>
  <si>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</si>
  <si>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</si>
  <si>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</si>
  <si>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</si>
  <si>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</si>
  <si>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</si>
  <si>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</si>
  <si>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</si>
  <si>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</si>
  <si>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</si>
  <si>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</si>
  <si>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</si>
  <si>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</si>
  <si>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</si>
  <si>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</si>
  <si>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</si>
  <si>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</si>
  <si>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</si>
  <si>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</si>
  <si>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</si>
  <si>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</si>
  <si>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</si>
  <si>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</si>
  <si>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</si>
  <si>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</si>
  <si>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</si>
  <si>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</si>
  <si>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</si>
  <si>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</si>
  <si>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</si>
  <si>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</si>
  <si>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</si>
  <si>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</si>
  <si>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</si>
  <si>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</si>
  <si>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</si>
  <si>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</si>
  <si>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</si>
  <si>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</si>
  <si>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</si>
  <si>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</si>
  <si>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</si>
  <si>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</si>
  <si>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</si>
  <si>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</si>
  <si>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</si>
  <si>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</si>
  <si>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</si>
  <si>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</si>
  <si>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</si>
  <si>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</si>
  <si>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</si>
  <si>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</si>
  <si>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</si>
  <si>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</si>
  <si>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</si>
  <si>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</si>
  <si>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</si>
  <si>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</si>
  <si>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</si>
  <si>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</si>
  <si>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</si>
  <si>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</si>
  <si>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</si>
  <si>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</si>
  <si>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</si>
  <si>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</si>
  <si>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</si>
  <si>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</si>
  <si>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</si>
  <si>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</si>
  <si>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</si>
  <si>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</si>
  <si>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</si>
  <si>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</si>
  <si>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</si>
  <si>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</si>
  <si>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</si>
  <si>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</si>
  <si>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</si>
  <si>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</si>
  <si>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</si>
  <si>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</si>
  <si>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</si>
  <si>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</si>
  <si>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</si>
  <si>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</si>
  <si>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</si>
  <si>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</si>
  <si>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</si>
  <si>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</si>
  <si>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</si>
  <si>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</si>
  <si>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</si>
  <si>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</si>
  <si>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</si>
  <si>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</si>
  <si>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</si>
  <si>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</si>
  <si>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</si>
  <si>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</si>
  <si>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</si>
  <si>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</si>
  <si>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</si>
  <si>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</si>
  <si>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</si>
  <si>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</si>
  <si>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</si>
  <si>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</si>
  <si>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</si>
  <si>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</si>
  <si>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</si>
  <si>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</si>
  <si>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</si>
  <si>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</si>
  <si>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</si>
  <si>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</si>
  <si>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</si>
  <si>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</si>
  <si>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</si>
  <si>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</si>
  <si>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</si>
  <si>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</si>
  <si>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</si>
  <si>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</si>
  <si>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</si>
  <si>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</si>
  <si>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</si>
  <si>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</si>
  <si>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</si>
  <si>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</si>
  <si>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</si>
  <si>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</si>
  <si>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</si>
  <si>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</si>
  <si>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</si>
  <si>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</si>
  <si>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</si>
  <si>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</si>
  <si>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</si>
  <si>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</si>
  <si>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</si>
  <si>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</si>
  <si>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</si>
  <si>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</si>
  <si>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</si>
  <si>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</si>
  <si>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</si>
  <si>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</si>
  <si>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</si>
  <si>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</si>
  <si>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</si>
  <si>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</si>
  <si>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</si>
  <si>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</si>
  <si>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</si>
  <si>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</si>
  <si>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</si>
  <si>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</si>
  <si>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</si>
  <si>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</si>
  <si>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</si>
  <si>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</si>
  <si>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</si>
  <si>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</si>
  <si>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</si>
  <si>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</si>
  <si>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</si>
  <si>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</si>
  <si>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</si>
  <si>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</si>
  <si>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</si>
  <si>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</si>
  <si>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</si>
  <si>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</si>
  <si>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</si>
  <si>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</si>
  <si>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</si>
  <si>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</si>
  <si>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</si>
  <si>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</si>
  <si>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</si>
  <si>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</si>
  <si>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</si>
  <si>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</si>
  <si>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</si>
  <si>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</si>
  <si>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</si>
  <si>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</si>
  <si>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</si>
  <si>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</si>
  <si>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</si>
  <si>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</si>
  <si>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</si>
  <si>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</si>
  <si>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</si>
  <si>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</si>
  <si>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</si>
  <si>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</si>
  <si>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</si>
  <si>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</si>
  <si>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</si>
  <si>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</si>
  <si>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</si>
  <si>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</si>
  <si>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</si>
  <si>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</si>
  <si>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</si>
  <si>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</si>
  <si>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</si>
  <si>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</si>
  <si>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</si>
  <si>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</si>
  <si>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</si>
  <si>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</si>
  <si>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</si>
  <si>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</si>
  <si>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</si>
  <si>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</si>
  <si>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</si>
  <si>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</si>
  <si>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</si>
  <si>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</si>
  <si>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</si>
  <si>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</si>
  <si>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</si>
  <si>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</si>
  <si>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</si>
  <si>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</si>
  <si>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</si>
  <si>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</si>
  <si>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</si>
  <si>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</si>
  <si>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</si>
  <si>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</si>
  <si>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</si>
  <si>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</si>
  <si>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</si>
  <si>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</si>
  <si>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</si>
  <si>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</si>
  <si>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</si>
  <si>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</si>
  <si>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</si>
  <si>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</si>
  <si>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</si>
  <si>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</si>
  <si>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</si>
  <si>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</si>
  <si>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</si>
  <si>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</si>
  <si>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</si>
  <si>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</si>
  <si>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</si>
  <si>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</si>
  <si>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</si>
  <si>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</si>
  <si>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</si>
  <si>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</si>
  <si>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</si>
  <si>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</si>
  <si>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</si>
  <si>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</si>
  <si>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</si>
  <si>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</si>
  <si>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</si>
  <si>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</si>
  <si>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</si>
  <si>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</si>
  <si>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</si>
  <si>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</si>
  <si>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</si>
  <si>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</si>
  <si>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</si>
  <si>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</si>
  <si>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</si>
  <si>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</si>
  <si>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</si>
  <si>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</si>
  <si>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</si>
  <si>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</si>
  <si>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</si>
  <si>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</si>
  <si>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</si>
  <si>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</si>
  <si>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</si>
  <si>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</si>
  <si>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</si>
  <si>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</si>
  <si>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</si>
  <si>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</si>
  <si>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</si>
  <si>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</si>
  <si>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</si>
  <si>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</si>
  <si>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</si>
  <si>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</si>
  <si>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</si>
  <si>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</si>
  <si>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</si>
  <si>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</si>
  <si>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</si>
  <si>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</si>
  <si>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</si>
  <si>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</si>
  <si>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</si>
  <si>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</si>
  <si>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</si>
  <si>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</si>
  <si>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</si>
  <si>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</si>
  <si>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</si>
  <si>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</si>
  <si>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</si>
  <si>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</si>
  <si>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</si>
  <si>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</si>
  <si>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</si>
  <si>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</si>
  <si>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</si>
  <si>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</si>
  <si>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</si>
  <si>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</si>
  <si>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</si>
  <si>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</si>
  <si>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</si>
  <si>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</si>
  <si>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</si>
  <si>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</si>
  <si>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</si>
  <si>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</si>
  <si>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</si>
  <si>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</si>
  <si>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</si>
  <si>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</si>
  <si>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</si>
  <si>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</si>
  <si>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</si>
  <si>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</si>
  <si>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</si>
  <si>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</si>
  <si>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</si>
  <si>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</si>
  <si>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</si>
  <si>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</si>
  <si>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</si>
  <si>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</si>
  <si>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</si>
  <si>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</si>
  <si>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</si>
  <si>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</si>
  <si>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</si>
  <si>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</si>
  <si>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</si>
  <si>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</si>
  <si>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</si>
  <si>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</si>
  <si>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</si>
  <si>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</si>
  <si>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</si>
  <si>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</si>
  <si>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</si>
  <si>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</si>
  <si>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</si>
  <si>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</si>
  <si>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</si>
  <si>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</si>
  <si>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</si>
  <si>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</si>
  <si>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</si>
  <si>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</si>
  <si>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</si>
  <si>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</si>
  <si>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</si>
  <si>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</si>
  <si>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</si>
  <si>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</si>
  <si>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</si>
  <si>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</si>
  <si>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</si>
  <si>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</si>
  <si>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</si>
  <si>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</si>
  <si>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</si>
  <si>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</si>
  <si>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</si>
  <si>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</si>
  <si>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</si>
  <si>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</si>
  <si>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</si>
  <si>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</si>
  <si>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</si>
  <si>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</si>
  <si>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</si>
  <si>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</si>
  <si>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</si>
  <si>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</si>
  <si>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</si>
  <si>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</si>
  <si>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</si>
  <si>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</si>
  <si>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</si>
  <si>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</si>
  <si>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</si>
  <si>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</si>
  <si>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</si>
  <si>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</si>
  <si>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</si>
  <si>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</si>
  <si>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</si>
  <si>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</si>
  <si>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</si>
  <si>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</si>
  <si>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</si>
  <si>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</si>
  <si>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</si>
  <si>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</si>
  <si>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</si>
  <si>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</si>
  <si>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</si>
  <si>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</si>
  <si>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</si>
  <si>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</si>
  <si>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</si>
  <si>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</si>
  <si>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</si>
  <si>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</si>
  <si>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</si>
  <si>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</si>
  <si>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</si>
  <si>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</si>
  <si>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</si>
  <si>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</si>
  <si>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</si>
  <si>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</si>
  <si>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</si>
  <si>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</si>
  <si>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</si>
  <si>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</si>
  <si>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</si>
  <si>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</si>
  <si>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</si>
  <si>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</si>
  <si>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</si>
  <si>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</si>
  <si>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</si>
  <si>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</si>
  <si>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</si>
  <si>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</si>
  <si>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</si>
  <si>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</si>
  <si>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</si>
  <si>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</si>
  <si>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</si>
  <si>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</si>
  <si>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</si>
  <si>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</si>
  <si>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</si>
  <si>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</si>
  <si>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</si>
  <si>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</si>
  <si>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</si>
  <si>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</si>
  <si>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</si>
  <si>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</si>
  <si>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</si>
  <si>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</si>
  <si>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</si>
  <si>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</si>
  <si>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</si>
  <si>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</si>
  <si>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</si>
  <si>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</si>
  <si>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</si>
  <si>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</si>
  <si>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</si>
  <si>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</si>
  <si>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</si>
  <si>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</si>
  <si>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</si>
  <si>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</si>
  <si>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</si>
  <si>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</si>
  <si>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</si>
  <si>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</si>
  <si>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</si>
  <si>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</si>
  <si>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</si>
  <si>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</si>
  <si>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</si>
  <si>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</si>
  <si>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</si>
  <si>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</si>
  <si>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</si>
  <si>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</si>
  <si>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</si>
  <si>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</si>
  <si>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</si>
  <si>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</si>
  <si>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</si>
  <si>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</si>
  <si>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</si>
  <si>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</si>
  <si>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</si>
  <si>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</si>
  <si>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</si>
  <si>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</si>
  <si>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</si>
  <si>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</si>
  <si>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</si>
  <si>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</si>
  <si>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</si>
  <si>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</si>
  <si>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</si>
  <si>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</si>
  <si>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</si>
  <si>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</si>
  <si>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</si>
  <si>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</si>
  <si>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</si>
  <si>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</si>
  <si>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</si>
  <si>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</si>
  <si>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</si>
  <si>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</si>
  <si>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</si>
  <si>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</si>
  <si>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</si>
  <si>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</si>
  <si>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</si>
  <si>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</si>
  <si>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</si>
  <si>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</si>
  <si>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</si>
  <si>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</si>
  <si>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</si>
  <si>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</si>
  <si>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</si>
  <si>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</si>
  <si>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</si>
  <si>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</si>
  <si>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</si>
  <si>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</si>
  <si>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</si>
  <si>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</si>
  <si>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</si>
  <si>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</si>
  <si>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</si>
  <si>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</si>
  <si>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</si>
  <si>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</si>
  <si>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</si>
  <si>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</si>
  <si>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</si>
  <si>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</si>
  <si>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</si>
  <si>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</si>
  <si>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</si>
  <si>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</si>
  <si>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</si>
  <si>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</si>
  <si>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</si>
  <si>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</si>
  <si>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</si>
  <si>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</si>
  <si>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</si>
  <si>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</si>
  <si>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</si>
  <si>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</si>
  <si>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</si>
  <si>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</si>
  <si>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</si>
  <si>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</si>
  <si>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</si>
  <si>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</si>
  <si>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</si>
  <si>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</si>
  <si>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</si>
  <si>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</si>
  <si>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</si>
  <si>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</si>
  <si>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</si>
  <si>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</si>
  <si>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</si>
  <si>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</si>
  <si>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</si>
  <si>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</si>
  <si>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</si>
  <si>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</si>
  <si>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</si>
  <si>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</si>
  <si>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</si>
  <si>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</si>
  <si>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</si>
  <si>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</si>
  <si>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</si>
  <si>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</si>
  <si>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</si>
  <si>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</si>
  <si>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</si>
  <si>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</si>
  <si>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</si>
  <si>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</si>
  <si>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</si>
  <si>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</si>
  <si>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</si>
  <si>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</si>
  <si>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</si>
  <si>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</si>
  <si>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</si>
  <si>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</si>
  <si>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</si>
  <si>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</si>
  <si>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</si>
  <si>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</si>
  <si>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</si>
  <si>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</si>
  <si>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</si>
  <si>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</si>
  <si>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</si>
  <si>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</si>
  <si>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</si>
  <si>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</si>
  <si>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</si>
  <si>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</si>
  <si>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</si>
  <si>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</si>
  <si>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</si>
  <si>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</si>
  <si>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</si>
  <si>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</si>
  <si>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</si>
  <si>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</si>
  <si>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</si>
  <si>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</si>
  <si>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</si>
  <si>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</si>
  <si>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</si>
  <si>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</si>
  <si>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</si>
  <si>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</si>
  <si>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</si>
  <si>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</si>
  <si>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</si>
  <si>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</si>
  <si>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</si>
  <si>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</si>
  <si>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</si>
  <si>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</si>
  <si>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</si>
  <si>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</si>
  <si>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</si>
  <si>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</si>
  <si>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</si>
  <si>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</si>
  <si>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</si>
  <si>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</si>
  <si>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</si>
  <si>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</si>
  <si>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</si>
  <si>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</si>
  <si>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</si>
  <si>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</si>
  <si>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</si>
  <si>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</si>
  <si>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</si>
  <si>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</si>
  <si>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</si>
  <si>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</si>
  <si>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</si>
  <si>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</si>
  <si>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</si>
  <si>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</si>
  <si>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</si>
  <si>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</si>
  <si>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</si>
  <si>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</si>
  <si>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</si>
  <si>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</si>
  <si>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</si>
  <si>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</si>
  <si>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</si>
  <si>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</si>
  <si>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</si>
  <si>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</si>
  <si>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</si>
  <si>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</si>
  <si>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</si>
  <si>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</si>
  <si>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</si>
  <si>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</si>
  <si>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</si>
  <si>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</si>
  <si>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</si>
  <si>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</si>
  <si>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</si>
  <si>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</si>
  <si>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</si>
  <si>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</si>
  <si>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</si>
  <si>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</si>
  <si>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</si>
  <si>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</si>
  <si>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</si>
  <si>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</si>
  <si>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</si>
  <si>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</si>
  <si>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</si>
  <si>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</si>
  <si>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</si>
  <si>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</si>
  <si>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</si>
  <si>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</si>
  <si>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</si>
  <si>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</si>
  <si>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</si>
  <si>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</si>
  <si>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</si>
  <si>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</si>
  <si>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</si>
  <si>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</si>
  <si>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</si>
  <si>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</si>
  <si>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</si>
  <si>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</si>
  <si>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</si>
  <si>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</si>
  <si>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</si>
  <si>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</si>
  <si>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</si>
  <si>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</si>
  <si>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</si>
  <si>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</si>
  <si>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</si>
  <si>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</si>
  <si>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</si>
  <si>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</si>
  <si>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</si>
  <si>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</si>
  <si>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</si>
  <si>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</si>
  <si>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</si>
  <si>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</si>
  <si>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</si>
  <si>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</si>
  <si>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</si>
  <si>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</si>
  <si>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</si>
  <si>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</si>
  <si>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</si>
  <si>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</si>
  <si>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</si>
  <si>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</si>
  <si>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</si>
  <si>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</si>
  <si>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</si>
  <si>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</si>
  <si>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</si>
  <si>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</si>
  <si>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</si>
  <si>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</si>
  <si>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</si>
  <si>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</si>
  <si>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</si>
  <si>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</si>
  <si>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</si>
  <si>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</si>
  <si>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</si>
  <si>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</si>
  <si>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</si>
  <si>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</si>
  <si>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</si>
  <si>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</si>
  <si>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</si>
  <si>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</si>
  <si>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</si>
  <si>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</si>
  <si>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</si>
  <si>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</si>
  <si>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</si>
  <si>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</si>
  <si>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</si>
  <si>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</si>
  <si>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</si>
  <si>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</si>
  <si>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</si>
  <si>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</si>
  <si>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</si>
  <si>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</si>
  <si>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</si>
  <si>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</si>
  <si>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</si>
  <si>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</si>
  <si>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</si>
  <si>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</si>
  <si>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</si>
  <si>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</si>
  <si>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</si>
  <si>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</si>
  <si>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</si>
  <si>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</si>
  <si>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</si>
  <si>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</si>
  <si>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</si>
  <si>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</si>
  <si>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</si>
  <si>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</si>
  <si>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</si>
  <si>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</si>
  <si>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</si>
  <si>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</si>
  <si>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</si>
  <si>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</si>
  <si>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</si>
  <si>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</si>
  <si>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</si>
  <si>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</si>
  <si>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</si>
  <si>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</si>
  <si>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</si>
  <si>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</si>
  <si>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</si>
  <si>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</si>
  <si>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</si>
  <si>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</si>
  <si>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</si>
  <si>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</si>
  <si>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</si>
  <si>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</si>
  <si>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</si>
  <si>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</si>
  <si>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</si>
  <si>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</si>
  <si>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</si>
  <si>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</si>
  <si>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</si>
  <si>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</si>
  <si>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</si>
  <si>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</si>
  <si>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</si>
  <si>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</si>
  <si>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</si>
  <si>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</si>
  <si>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</si>
  <si>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</si>
  <si>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</si>
  <si>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</si>
  <si>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</si>
  <si>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</si>
  <si>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</si>
  <si>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</si>
  <si>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</si>
  <si>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</si>
  <si>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</si>
  <si>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</si>
  <si>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</si>
  <si>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</si>
  <si>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</si>
  <si>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</si>
  <si>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</si>
  <si>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</si>
  <si>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</si>
  <si>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</si>
  <si>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</si>
  <si>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</si>
  <si>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</si>
  <si>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</si>
  <si>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</si>
  <si>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</si>
  <si>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</si>
  <si>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</si>
  <si>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</si>
  <si>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</si>
  <si>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</si>
  <si>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</si>
  <si>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</si>
  <si>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</si>
  <si>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</si>
  <si>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</si>
  <si>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</si>
  <si>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</si>
  <si>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</si>
  <si>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</si>
  <si>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</si>
  <si>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</si>
  <si>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</si>
  <si>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</si>
  <si>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</si>
  <si>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</si>
  <si>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</si>
  <si>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</si>
  <si>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</si>
  <si>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</si>
  <si>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</si>
  <si>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</si>
  <si>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</si>
  <si>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</si>
  <si>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</si>
  <si>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</si>
  <si>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</si>
  <si>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</si>
  <si>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</si>
  <si>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</si>
  <si>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</si>
  <si>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</si>
  <si>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</si>
  <si>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</si>
  <si>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</si>
  <si>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</si>
  <si>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</si>
  <si>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</si>
  <si>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</si>
  <si>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</si>
  <si>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</si>
  <si>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</si>
  <si>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</si>
  <si>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</si>
  <si>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</si>
  <si>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</si>
  <si>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</si>
  <si>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</si>
  <si>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</si>
  <si>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</si>
  <si>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</si>
  <si>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</si>
  <si>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</si>
  <si>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</si>
  <si>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</si>
  <si>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</si>
  <si>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</si>
  <si>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</si>
  <si>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</si>
  <si>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</si>
  <si>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</si>
  <si>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</si>
  <si>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</si>
  <si>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</si>
  <si>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</si>
  <si>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</si>
  <si>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</si>
  <si>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</si>
  <si>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</si>
  <si>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</si>
  <si>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</si>
  <si>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</si>
  <si>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</si>
  <si>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</si>
  <si>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</si>
  <si>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</si>
  <si>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</si>
  <si>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</si>
  <si>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</si>
  <si>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</si>
  <si>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</si>
  <si>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</si>
  <si>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</si>
  <si>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</si>
  <si>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</si>
  <si>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</si>
  <si>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</si>
  <si>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</si>
  <si>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</si>
  <si>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</si>
  <si>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</si>
  <si>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</si>
  <si>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</si>
  <si>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</si>
  <si>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</si>
  <si>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</si>
  <si>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</si>
  <si>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</si>
  <si>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</si>
  <si>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</si>
  <si>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</si>
  <si>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</si>
  <si>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</si>
  <si>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</si>
  <si>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</si>
  <si>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</si>
  <si>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</si>
  <si>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</si>
  <si>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</si>
  <si>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</si>
  <si>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</si>
  <si>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</si>
  <si>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</si>
  <si>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</si>
  <si>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</si>
  <si>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</si>
  <si>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</si>
  <si>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</si>
  <si>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</si>
  <si>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</si>
  <si>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</si>
  <si>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</si>
  <si>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</si>
  <si>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</si>
  <si>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</si>
  <si>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</si>
  <si>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</si>
  <si>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</si>
  <si>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</si>
  <si>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</si>
  <si>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</si>
  <si>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</si>
  <si>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</si>
  <si>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</si>
  <si>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</si>
  <si>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</si>
  <si>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</si>
  <si>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</si>
  <si>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</si>
  <si>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</si>
  <si>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</si>
  <si>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</si>
  <si>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</si>
  <si>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</si>
  <si>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</si>
  <si>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</si>
  <si>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</si>
  <si>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</si>
  <si>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</si>
  <si>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</si>
  <si>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</si>
  <si>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</si>
  <si>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</si>
  <si>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</si>
  <si>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</si>
  <si>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</si>
  <si>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</si>
  <si>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</si>
  <si>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</si>
  <si>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</si>
  <si>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</si>
  <si>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</si>
  <si>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</si>
  <si>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</si>
  <si>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</si>
  <si>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</si>
  <si>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</si>
  <si>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</si>
  <si>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</si>
  <si>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</si>
  <si>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</si>
  <si>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</si>
  <si>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</si>
  <si>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</si>
  <si>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</si>
  <si>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</si>
  <si>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</si>
  <si>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</si>
  <si>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</si>
  <si>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</si>
  <si>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</si>
  <si>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</si>
  <si>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</si>
  <si>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</si>
  <si>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</si>
  <si>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</si>
  <si>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</si>
  <si>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</si>
  <si>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</si>
  <si>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</si>
  <si>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</si>
  <si>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</si>
  <si>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</si>
  <si>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</si>
  <si>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</si>
  <si>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</si>
  <si>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</si>
  <si>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</si>
  <si>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</si>
  <si>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</si>
  <si>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</si>
  <si>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</si>
  <si>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</si>
  <si>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</si>
  <si>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</si>
  <si>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</si>
  <si>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</si>
  <si>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</si>
  <si>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</si>
  <si>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</si>
  <si>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</si>
  <si>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</si>
  <si>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</si>
  <si>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</si>
  <si>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</si>
  <si>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</si>
  <si>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</si>
  <si>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</si>
  <si>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</si>
  <si>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</si>
  <si>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</si>
  <si>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</si>
  <si>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</si>
  <si>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</si>
  <si>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</si>
  <si>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</si>
  <si>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</si>
  <si>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</si>
  <si>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</si>
  <si>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</si>
  <si>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</si>
  <si>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</si>
  <si>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</si>
  <si>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</si>
  <si>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</si>
  <si>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</si>
  <si>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</si>
  <si>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</si>
  <si>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</si>
  <si>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</si>
  <si>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</si>
  <si>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</si>
  <si>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</si>
  <si>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</si>
  <si>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</si>
  <si>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</si>
  <si>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</si>
  <si>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</si>
  <si>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</si>
  <si>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</si>
  <si>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</si>
  <si>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</si>
  <si>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</si>
  <si>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</si>
  <si>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</si>
  <si>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</si>
  <si>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</si>
  <si>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</si>
  <si>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</si>
  <si>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</si>
  <si>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</si>
  <si>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</si>
  <si>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</si>
  <si>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</si>
  <si>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</si>
  <si>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</si>
  <si>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</si>
  <si>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</si>
  <si>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</si>
  <si>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</si>
  <si>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</si>
  <si>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</si>
  <si>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</si>
  <si>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</si>
  <si>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</si>
  <si>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</si>
  <si>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</si>
  <si>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</si>
  <si>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</si>
  <si>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</si>
  <si>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</si>
  <si>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</si>
  <si>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</si>
  <si>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</si>
  <si>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</si>
  <si>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</si>
  <si>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</si>
  <si>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</si>
  <si>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</si>
  <si>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</si>
  <si>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</si>
  <si>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</si>
  <si>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</si>
  <si>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</si>
  <si>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</si>
  <si>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</si>
  <si>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</si>
  <si>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</si>
  <si>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</si>
  <si>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</si>
  <si>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</si>
  <si>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</si>
  <si>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</si>
  <si>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</si>
  <si>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</si>
  <si>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</si>
  <si>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</si>
  <si>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</si>
  <si>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</si>
  <si>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</si>
  <si>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</si>
  <si>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</si>
  <si>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</si>
  <si>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</si>
  <si>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</si>
  <si>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</si>
  <si>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</si>
  <si>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</si>
  <si>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</si>
  <si>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</si>
  <si>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</si>
  <si>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</si>
  <si>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</si>
  <si>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</si>
  <si>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</si>
  <si>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</si>
  <si>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</si>
  <si>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</si>
  <si>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</si>
  <si>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</si>
  <si>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</si>
  <si>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</si>
  <si>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</si>
  <si>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</si>
  <si>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</si>
  <si>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</si>
  <si>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</si>
  <si>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</si>
  <si>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</si>
  <si>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</si>
  <si>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</si>
  <si>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</si>
  <si>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</si>
  <si>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</si>
  <si>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</si>
  <si>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</si>
  <si>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</si>
  <si>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</si>
  <si>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</si>
  <si>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</si>
  <si>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</si>
  <si>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</si>
  <si>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</si>
  <si>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</si>
  <si>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</si>
  <si>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</si>
  <si>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</si>
  <si>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</si>
  <si>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</si>
  <si>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</si>
  <si>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</si>
  <si>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</si>
  <si>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</si>
  <si>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</si>
  <si>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</si>
  <si>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</si>
  <si>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</si>
  <si>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</si>
  <si>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</si>
  <si>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</si>
  <si>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</si>
  <si>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</si>
  <si>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</si>
  <si>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</si>
  <si>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</si>
  <si>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</si>
  <si>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</si>
  <si>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</si>
  <si>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</si>
  <si>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</si>
  <si>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</si>
  <si>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</si>
  <si>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</si>
  <si>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</si>
  <si>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</si>
  <si>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</si>
  <si>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</si>
  <si>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</si>
  <si>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</si>
  <si>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</si>
  <si>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</si>
  <si>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</si>
  <si>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</si>
  <si>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</si>
  <si>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</si>
  <si>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</si>
  <si>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</si>
  <si>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</si>
  <si>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</si>
  <si>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</si>
  <si>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</si>
  <si>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</si>
  <si>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</si>
  <si>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</si>
  <si>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</si>
  <si>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</si>
  <si>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</si>
  <si>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</si>
  <si>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</si>
  <si>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</si>
  <si>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</si>
  <si>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</si>
  <si>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</si>
  <si>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</si>
  <si>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</si>
  <si>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</si>
  <si>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</si>
  <si>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</si>
  <si>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</si>
  <si>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</si>
  <si>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</si>
  <si>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</si>
  <si>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</si>
  <si>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</si>
  <si>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</si>
  <si>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</si>
  <si>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</si>
  <si>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</si>
  <si>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</si>
  <si>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</si>
  <si>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</si>
  <si>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</si>
  <si>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</si>
  <si>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</si>
  <si>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</si>
  <si>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</si>
  <si>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</si>
  <si>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</si>
  <si>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</si>
  <si>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</si>
  <si>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</si>
  <si>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</si>
  <si>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</si>
  <si>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</si>
  <si>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</si>
  <si>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</si>
  <si>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</si>
  <si>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</si>
  <si>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</si>
  <si>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</si>
  <si>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</si>
  <si>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</si>
  <si>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</si>
  <si>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</si>
  <si>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</si>
  <si>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</si>
  <si>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</si>
  <si>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</si>
  <si>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</si>
  <si>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</si>
  <si>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</si>
  <si>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</si>
  <si>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Fujian Jinxin Tungsten Co., Ltd.</t>
  </si>
  <si>
    <t>CID000499</t>
  </si>
  <si>
    <t>Yanshi</t>
  </si>
  <si>
    <t>Huichang Jinshunda Tin Co., Ltd.</t>
  </si>
  <si>
    <t>CID000760</t>
  </si>
  <si>
    <t>Naoshima</t>
  </si>
  <si>
    <t>Asago</t>
  </si>
  <si>
    <t>Hunan Chuangda Vanadium Tungsten Co., Ltd. Wuji</t>
  </si>
  <si>
    <t>CID002579</t>
  </si>
  <si>
    <t>Guanyang Guida Nonferrous Metal Smelting Plant</t>
  </si>
  <si>
    <t>CID002849</t>
  </si>
  <si>
    <t>Guanyang</t>
  </si>
  <si>
    <t/>
  </si>
  <si>
    <t>Knick Elektronische Messgeräte GmbH &amp; Co. KG</t>
  </si>
  <si>
    <t>Developing, manufacturing and sales of elektronic devices for determination of process parameters in solution. Developing, manufacturing and sales of interface devices for galvanic isolation at automation and controlling.</t>
  </si>
  <si>
    <t>DUNS-No.: 316768373</t>
  </si>
  <si>
    <t>Beuckestr. 22, 14513 Berlin, Germany</t>
  </si>
  <si>
    <t>Dr. Edgar Ballin</t>
  </si>
  <si>
    <t>ballin@knick.de</t>
  </si>
  <si>
    <t>+49 (0)30 80191234</t>
  </si>
  <si>
    <t>Quality Management Representative</t>
  </si>
  <si>
    <t>balllin@knick.de</t>
  </si>
  <si>
    <t>Certified smelters are allowed to source from legitimate mines in covered countries.</t>
  </si>
  <si>
    <t>not appliavle</t>
  </si>
  <si>
    <t>We reached 75 % feedbacks of the suppliers.</t>
  </si>
  <si>
    <t>Part of our internal company policy and Code of Conduct.</t>
  </si>
  <si>
    <t>www.knick-international.com/en/about-us/code-of-conduct/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</si>
</sst>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6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0" xfId="0" applyProtection="1">
      <protection locked="0"/>
    </xf>
    <xf numFmtId="0" fontId="0" fillId="0" borderId="19" xfId="0" applyBorder="1" applyAlignment="1" applyProtection="1">
      <alignment horizontal="left" vertical="center" wrapText="1"/>
      <protection locked="0"/>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left" vertical="center" wrapText="1"/>
      <protection locked="0" hidden="1"/>
    </xf>
    <xf numFmtId="0" fontId="15" fillId="33" borderId="62" xfId="0"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5" fillId="33" borderId="61" xfId="0" quotePrefix="1" applyFont="1" applyFill="1" applyBorder="1" applyAlignment="1" applyProtection="1">
      <alignment horizontal="left" vertical="center" wrapText="1"/>
      <protection locked="0"/>
    </xf>
    <xf numFmtId="0" fontId="15" fillId="33" borderId="10" xfId="0" quotePrefix="1" applyFont="1" applyFill="1" applyBorder="1" applyAlignment="1" applyProtection="1">
      <alignment horizontal="left" vertical="center" wrapText="1"/>
      <protection locked="0"/>
    </xf>
    <xf numFmtId="0" fontId="15" fillId="33" borderId="37" xfId="0" quotePrefix="1" applyFont="1"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1313295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alllin@knick.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knick-international.com/en/about-us/code-of-conduc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2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8"/>
      <c r="B2" s="38" t="s">
        <v>847</v>
      </c>
      <c r="C2" s="36"/>
      <c r="D2" s="206"/>
      <c r="E2" s="3"/>
      <c r="F2" s="36"/>
      <c r="G2" s="34"/>
    </row>
    <row r="3" spans="1:7">
      <c r="A3" s="368"/>
      <c r="B3" s="5" t="s">
        <v>839</v>
      </c>
      <c r="C3" s="6"/>
      <c r="D3" s="207"/>
      <c r="E3" s="3"/>
      <c r="F3" s="6"/>
      <c r="G3" s="34"/>
    </row>
    <row r="4" spans="1:7" ht="15">
      <c r="A4" s="368"/>
      <c r="B4" s="41" t="s">
        <v>849</v>
      </c>
      <c r="C4" s="7"/>
      <c r="D4" s="208"/>
      <c r="E4" s="3"/>
      <c r="F4" s="7"/>
      <c r="G4" s="34"/>
    </row>
    <row r="5" spans="1:7" ht="13.2">
      <c r="A5" s="368"/>
      <c r="B5" s="40" t="s">
        <v>1040</v>
      </c>
      <c r="C5" s="4"/>
      <c r="D5" s="209"/>
      <c r="E5" s="3"/>
      <c r="F5" s="4"/>
      <c r="G5" s="34"/>
    </row>
    <row r="6" spans="1:7">
      <c r="A6" s="368"/>
      <c r="B6" s="8"/>
      <c r="C6" s="8"/>
      <c r="D6" s="210"/>
      <c r="E6" s="8"/>
      <c r="F6" s="8"/>
      <c r="G6" s="34"/>
    </row>
    <row r="7" spans="1:7">
      <c r="A7" s="368"/>
      <c r="B7" s="8"/>
      <c r="C7" s="8"/>
      <c r="D7" s="210"/>
      <c r="E7" s="8"/>
      <c r="F7" s="8"/>
      <c r="G7" s="34"/>
    </row>
    <row r="8" spans="1:7">
      <c r="A8" s="368"/>
      <c r="B8" s="8"/>
      <c r="C8" s="8"/>
      <c r="D8" s="210"/>
      <c r="E8" s="8"/>
      <c r="F8" s="8"/>
      <c r="G8" s="34"/>
    </row>
    <row r="9" spans="1:7">
      <c r="A9" s="368"/>
      <c r="B9" s="371" t="s">
        <v>850</v>
      </c>
      <c r="C9" s="371"/>
      <c r="D9" s="371"/>
      <c r="E9" s="371"/>
      <c r="F9" s="371"/>
      <c r="G9" s="34"/>
    </row>
    <row r="10" spans="1:7" ht="27" customHeight="1">
      <c r="A10" s="368"/>
      <c r="B10" s="372" t="s">
        <v>438</v>
      </c>
      <c r="C10" s="372"/>
      <c r="D10" s="372"/>
      <c r="E10" s="372"/>
      <c r="F10" s="372"/>
      <c r="G10" s="34"/>
    </row>
    <row r="11" spans="1:7" ht="27" customHeight="1">
      <c r="A11" s="368"/>
      <c r="B11" s="373"/>
      <c r="C11" s="373"/>
      <c r="D11" s="373"/>
      <c r="E11" s="373"/>
      <c r="F11" s="373"/>
      <c r="G11" s="34"/>
    </row>
    <row r="12" spans="1:7">
      <c r="A12" s="368"/>
      <c r="B12" s="42" t="s">
        <v>848</v>
      </c>
      <c r="C12" s="43" t="s">
        <v>851</v>
      </c>
      <c r="D12" s="211" t="s">
        <v>852</v>
      </c>
      <c r="E12" s="43" t="s">
        <v>612</v>
      </c>
      <c r="F12" s="43" t="s">
        <v>613</v>
      </c>
      <c r="G12" s="34"/>
    </row>
    <row r="13" spans="1:7" ht="20.399999999999999">
      <c r="A13" s="368"/>
      <c r="B13" s="2">
        <v>1</v>
      </c>
      <c r="C13" s="37" t="s">
        <v>1088</v>
      </c>
      <c r="D13" s="39" t="s">
        <v>876</v>
      </c>
      <c r="E13" s="194" t="s">
        <v>853</v>
      </c>
      <c r="F13" s="194"/>
      <c r="G13" s="34"/>
    </row>
    <row r="14" spans="1:7" ht="30.6">
      <c r="A14" s="368"/>
      <c r="B14" s="2">
        <v>2</v>
      </c>
      <c r="C14" s="37" t="s">
        <v>1088</v>
      </c>
      <c r="D14" s="39" t="s">
        <v>1025</v>
      </c>
      <c r="E14" s="194" t="s">
        <v>530</v>
      </c>
      <c r="F14" s="194" t="s">
        <v>531</v>
      </c>
      <c r="G14" s="34"/>
    </row>
    <row r="15" spans="1:7" ht="89.1" customHeight="1">
      <c r="A15" s="368"/>
      <c r="B15" s="374">
        <v>2.0099999999999998</v>
      </c>
      <c r="C15" s="365" t="s">
        <v>1088</v>
      </c>
      <c r="D15" s="377" t="s">
        <v>2265</v>
      </c>
      <c r="E15" s="195" t="s">
        <v>614</v>
      </c>
      <c r="F15" s="195" t="s">
        <v>617</v>
      </c>
      <c r="G15" s="34"/>
    </row>
    <row r="16" spans="1:7" ht="99" customHeight="1">
      <c r="A16" s="368"/>
      <c r="B16" s="375"/>
      <c r="C16" s="366"/>
      <c r="D16" s="378"/>
      <c r="E16" s="196"/>
      <c r="F16" s="196" t="s">
        <v>615</v>
      </c>
      <c r="G16" s="34"/>
    </row>
    <row r="17" spans="1:7" ht="63" customHeight="1">
      <c r="A17" s="368"/>
      <c r="B17" s="376"/>
      <c r="C17" s="367"/>
      <c r="D17" s="379"/>
      <c r="E17" s="37"/>
      <c r="F17" s="37" t="s">
        <v>616</v>
      </c>
      <c r="G17" s="34"/>
    </row>
    <row r="18" spans="1:7" ht="117" customHeight="1">
      <c r="A18" s="368"/>
      <c r="B18" s="374">
        <v>2.02</v>
      </c>
      <c r="C18" s="365" t="s">
        <v>1088</v>
      </c>
      <c r="D18" s="377" t="s">
        <v>2266</v>
      </c>
      <c r="E18" s="195" t="s">
        <v>439</v>
      </c>
      <c r="F18" s="195" t="s">
        <v>525</v>
      </c>
      <c r="G18" s="34"/>
    </row>
    <row r="19" spans="1:7" ht="71.099999999999994" customHeight="1">
      <c r="A19" s="368"/>
      <c r="B19" s="375"/>
      <c r="C19" s="366"/>
      <c r="D19" s="378"/>
      <c r="E19" s="196" t="s">
        <v>529</v>
      </c>
      <c r="F19" s="196" t="s">
        <v>440</v>
      </c>
      <c r="G19" s="34"/>
    </row>
    <row r="20" spans="1:7" ht="90.75" customHeight="1">
      <c r="A20" s="368"/>
      <c r="B20" s="375"/>
      <c r="C20" s="366"/>
      <c r="D20" s="378"/>
      <c r="E20" s="196"/>
      <c r="F20" s="196" t="s">
        <v>619</v>
      </c>
      <c r="G20" s="34"/>
    </row>
    <row r="21" spans="1:7" ht="74.25" customHeight="1">
      <c r="A21" s="368"/>
      <c r="B21" s="376"/>
      <c r="C21" s="367"/>
      <c r="D21" s="379"/>
      <c r="E21" s="37"/>
      <c r="F21" s="37" t="s">
        <v>618</v>
      </c>
      <c r="G21" s="34"/>
    </row>
    <row r="22" spans="1:7" ht="90" customHeight="1">
      <c r="A22" s="368"/>
      <c r="B22" s="383">
        <v>2.0299999999999998</v>
      </c>
      <c r="C22" s="383" t="s">
        <v>822</v>
      </c>
      <c r="D22" s="362" t="s">
        <v>2267</v>
      </c>
      <c r="E22" s="365" t="s">
        <v>437</v>
      </c>
      <c r="F22" s="195" t="s">
        <v>460</v>
      </c>
      <c r="G22" s="34"/>
    </row>
    <row r="23" spans="1:7" ht="109.5" customHeight="1">
      <c r="A23" s="368"/>
      <c r="B23" s="384"/>
      <c r="C23" s="384"/>
      <c r="D23" s="363"/>
      <c r="E23" s="366"/>
      <c r="F23" s="196" t="s">
        <v>823</v>
      </c>
      <c r="G23" s="34"/>
    </row>
    <row r="24" spans="1:7" ht="74.25" customHeight="1">
      <c r="A24" s="368"/>
      <c r="B24" s="385"/>
      <c r="C24" s="385"/>
      <c r="D24" s="364"/>
      <c r="E24" s="367"/>
      <c r="F24" s="37" t="s">
        <v>436</v>
      </c>
      <c r="G24" s="34"/>
    </row>
    <row r="25" spans="1:7" ht="72" customHeight="1">
      <c r="A25" s="368"/>
      <c r="B25" s="2" t="s">
        <v>458</v>
      </c>
      <c r="C25" s="37" t="s">
        <v>459</v>
      </c>
      <c r="D25" s="39" t="s">
        <v>2268</v>
      </c>
      <c r="E25" s="37" t="s">
        <v>2263</v>
      </c>
      <c r="F25" s="37" t="s">
        <v>461</v>
      </c>
      <c r="G25" s="34"/>
    </row>
    <row r="26" spans="1:7" ht="98.1" customHeight="1">
      <c r="A26" s="368"/>
      <c r="B26" s="380">
        <v>3</v>
      </c>
      <c r="C26" s="374" t="s">
        <v>70</v>
      </c>
      <c r="D26" s="377" t="s">
        <v>2269</v>
      </c>
      <c r="E26" s="365" t="s">
        <v>0</v>
      </c>
      <c r="F26" s="195" t="s">
        <v>64</v>
      </c>
      <c r="G26" s="34"/>
    </row>
    <row r="27" spans="1:7" ht="90" customHeight="1">
      <c r="A27" s="368"/>
      <c r="B27" s="381"/>
      <c r="C27" s="375"/>
      <c r="D27" s="378"/>
      <c r="E27" s="366"/>
      <c r="F27" s="196" t="s">
        <v>59</v>
      </c>
      <c r="G27" s="34"/>
    </row>
    <row r="28" spans="1:7" ht="19.350000000000001" customHeight="1">
      <c r="A28" s="368"/>
      <c r="B28" s="381"/>
      <c r="C28" s="375"/>
      <c r="D28" s="378"/>
      <c r="E28" s="366"/>
      <c r="F28" s="196" t="s">
        <v>60</v>
      </c>
      <c r="G28" s="34"/>
    </row>
    <row r="29" spans="1:7" ht="74.7" customHeight="1">
      <c r="A29" s="368"/>
      <c r="B29" s="381"/>
      <c r="C29" s="375"/>
      <c r="D29" s="378"/>
      <c r="E29" s="366"/>
      <c r="F29" s="196" t="s">
        <v>61</v>
      </c>
      <c r="G29" s="34"/>
    </row>
    <row r="30" spans="1:7" ht="62.7" customHeight="1">
      <c r="A30" s="368"/>
      <c r="B30" s="381"/>
      <c r="C30" s="375"/>
      <c r="D30" s="378"/>
      <c r="E30" s="366"/>
      <c r="F30" s="196" t="s">
        <v>62</v>
      </c>
      <c r="G30" s="34"/>
    </row>
    <row r="31" spans="1:7" ht="81" customHeight="1">
      <c r="A31" s="368"/>
      <c r="B31" s="381"/>
      <c r="C31" s="375"/>
      <c r="D31" s="378"/>
      <c r="E31" s="366"/>
      <c r="F31" s="196" t="s">
        <v>63</v>
      </c>
      <c r="G31" s="34"/>
    </row>
    <row r="32" spans="1:7" ht="48.75" customHeight="1">
      <c r="A32" s="368"/>
      <c r="B32" s="381"/>
      <c r="C32" s="375"/>
      <c r="D32" s="378"/>
      <c r="E32" s="366"/>
      <c r="F32" s="196" t="s">
        <v>66</v>
      </c>
      <c r="G32" s="34"/>
    </row>
    <row r="33" spans="1:7" ht="98.7" customHeight="1">
      <c r="A33" s="368"/>
      <c r="B33" s="381"/>
      <c r="C33" s="375"/>
      <c r="D33" s="378"/>
      <c r="E33" s="366"/>
      <c r="F33" s="196" t="s">
        <v>65</v>
      </c>
      <c r="G33" s="34"/>
    </row>
    <row r="34" spans="1:7" ht="89.1" customHeight="1">
      <c r="A34" s="368"/>
      <c r="B34" s="381"/>
      <c r="C34" s="375"/>
      <c r="D34" s="378"/>
      <c r="E34" s="366"/>
      <c r="F34" s="196" t="s">
        <v>67</v>
      </c>
      <c r="G34" s="34"/>
    </row>
    <row r="35" spans="1:7" ht="29.1" customHeight="1">
      <c r="A35" s="368"/>
      <c r="B35" s="381"/>
      <c r="C35" s="375"/>
      <c r="D35" s="378"/>
      <c r="E35" s="366"/>
      <c r="F35" s="196" t="s">
        <v>68</v>
      </c>
      <c r="G35" s="34"/>
    </row>
    <row r="36" spans="1:7" ht="112.2">
      <c r="A36" s="368"/>
      <c r="B36" s="382"/>
      <c r="C36" s="376"/>
      <c r="D36" s="379"/>
      <c r="E36" s="367"/>
      <c r="F36" s="197" t="s">
        <v>69</v>
      </c>
      <c r="G36" s="34"/>
    </row>
    <row r="37" spans="1:7" ht="102">
      <c r="A37" s="368"/>
      <c r="B37" s="170">
        <v>3.01</v>
      </c>
      <c r="C37" s="171" t="s">
        <v>70</v>
      </c>
      <c r="D37" s="39" t="s">
        <v>2270</v>
      </c>
      <c r="E37" s="198" t="s">
        <v>1328</v>
      </c>
      <c r="F37" s="199" t="s">
        <v>1434</v>
      </c>
      <c r="G37" s="34"/>
    </row>
    <row r="38" spans="1:7" ht="81.599999999999994">
      <c r="A38" s="368"/>
      <c r="B38" s="170">
        <v>3.02</v>
      </c>
      <c r="C38" s="171" t="s">
        <v>1361</v>
      </c>
      <c r="D38" s="39" t="s">
        <v>2271</v>
      </c>
      <c r="E38" s="198" t="s">
        <v>1376</v>
      </c>
      <c r="F38" s="199" t="s">
        <v>1435</v>
      </c>
      <c r="G38" s="34"/>
    </row>
    <row r="39" spans="1:7" ht="81.599999999999994">
      <c r="A39" s="368"/>
      <c r="B39" s="180">
        <v>4</v>
      </c>
      <c r="C39" s="179" t="s">
        <v>1531</v>
      </c>
      <c r="D39" s="39" t="s">
        <v>2272</v>
      </c>
      <c r="E39" s="37" t="s">
        <v>2215</v>
      </c>
      <c r="F39" s="37" t="s">
        <v>1532</v>
      </c>
      <c r="G39" s="34"/>
    </row>
    <row r="40" spans="1:7" ht="40.799999999999997">
      <c r="A40" s="368"/>
      <c r="B40" s="170">
        <v>4.01</v>
      </c>
      <c r="C40" s="179" t="s">
        <v>1531</v>
      </c>
      <c r="D40" s="39" t="s">
        <v>2274</v>
      </c>
      <c r="E40" s="37" t="s">
        <v>2229</v>
      </c>
      <c r="F40" s="37" t="s">
        <v>2233</v>
      </c>
      <c r="G40" s="34"/>
    </row>
    <row r="41" spans="1:7" ht="40.799999999999997">
      <c r="A41" s="368"/>
      <c r="B41" s="170" t="s">
        <v>2261</v>
      </c>
      <c r="C41" s="179" t="s">
        <v>1531</v>
      </c>
      <c r="D41" s="39" t="s">
        <v>2273</v>
      </c>
      <c r="E41" s="37" t="s">
        <v>2264</v>
      </c>
      <c r="F41" s="37" t="s">
        <v>2262</v>
      </c>
      <c r="G41" s="34"/>
    </row>
    <row r="42" spans="1:7" ht="40.799999999999997">
      <c r="A42" s="368"/>
      <c r="B42" s="170" t="s">
        <v>2299</v>
      </c>
      <c r="C42" s="179" t="s">
        <v>1531</v>
      </c>
      <c r="D42" s="39" t="s">
        <v>2306</v>
      </c>
      <c r="E42" s="37" t="s">
        <v>2263</v>
      </c>
      <c r="F42" s="37" t="s">
        <v>2300</v>
      </c>
      <c r="G42" s="34"/>
    </row>
    <row r="43" spans="1:7" ht="112.2">
      <c r="A43" s="368"/>
      <c r="B43" s="191">
        <v>4.0999999999999996</v>
      </c>
      <c r="C43" s="179" t="s">
        <v>2305</v>
      </c>
      <c r="D43" s="192">
        <v>42867</v>
      </c>
      <c r="E43" s="200" t="s">
        <v>2308</v>
      </c>
      <c r="F43" s="37" t="s">
        <v>2307</v>
      </c>
      <c r="G43" s="34"/>
    </row>
    <row r="44" spans="1:7" ht="71.400000000000006">
      <c r="A44" s="368"/>
      <c r="B44" s="191">
        <v>4.2</v>
      </c>
      <c r="C44" s="179" t="s">
        <v>2305</v>
      </c>
      <c r="D44" s="192">
        <v>42704</v>
      </c>
      <c r="E44" s="200" t="s">
        <v>2510</v>
      </c>
      <c r="F44" s="37" t="s">
        <v>2485</v>
      </c>
      <c r="G44" s="34"/>
    </row>
    <row r="45" spans="1:7" ht="132.6">
      <c r="A45" s="368"/>
      <c r="B45" s="240">
        <v>5</v>
      </c>
      <c r="C45" s="179" t="s">
        <v>2305</v>
      </c>
      <c r="D45" s="192">
        <v>42867</v>
      </c>
      <c r="E45" s="200" t="s">
        <v>12917</v>
      </c>
      <c r="F45" s="37" t="s">
        <v>12639</v>
      </c>
      <c r="G45" s="34"/>
    </row>
    <row r="46" spans="1:7" ht="30.6">
      <c r="A46" s="368"/>
      <c r="B46" s="191">
        <v>5.01</v>
      </c>
      <c r="C46" s="179" t="s">
        <v>2305</v>
      </c>
      <c r="D46" s="192">
        <v>42907</v>
      </c>
      <c r="E46" s="200" t="s">
        <v>12935</v>
      </c>
      <c r="F46" s="37" t="s">
        <v>12639</v>
      </c>
      <c r="G46" s="34"/>
    </row>
    <row r="47" spans="1:7" ht="61.2">
      <c r="A47" s="368"/>
      <c r="B47" s="191">
        <v>5.0999999999999996</v>
      </c>
      <c r="C47" s="179" t="s">
        <v>2305</v>
      </c>
      <c r="D47" s="192">
        <v>43070</v>
      </c>
      <c r="E47" s="200" t="s">
        <v>13129</v>
      </c>
      <c r="F47" s="37" t="s">
        <v>13130</v>
      </c>
      <c r="G47" s="34"/>
    </row>
    <row r="48" spans="1:7" ht="51">
      <c r="A48" s="368"/>
      <c r="B48" s="191">
        <v>5.1100000000000003</v>
      </c>
      <c r="C48" s="179" t="s">
        <v>13371</v>
      </c>
      <c r="D48" s="192">
        <v>43217</v>
      </c>
      <c r="E48" s="200" t="s">
        <v>13499</v>
      </c>
      <c r="F48" s="37" t="s">
        <v>13405</v>
      </c>
      <c r="G48" s="34"/>
    </row>
    <row r="49" spans="1:7" ht="51">
      <c r="A49" s="368"/>
      <c r="B49" s="191">
        <v>5.12</v>
      </c>
      <c r="C49" s="179" t="s">
        <v>13371</v>
      </c>
      <c r="D49" s="192">
        <v>43581</v>
      </c>
      <c r="E49" s="200" t="s">
        <v>13499</v>
      </c>
      <c r="F49" s="37" t="s">
        <v>14064</v>
      </c>
      <c r="G49" s="34"/>
    </row>
    <row r="50" spans="1:7" ht="71.400000000000006">
      <c r="A50" s="368"/>
      <c r="B50" s="240">
        <v>6</v>
      </c>
      <c r="C50" s="179" t="s">
        <v>13371</v>
      </c>
      <c r="D50" s="192">
        <v>43964</v>
      </c>
      <c r="E50" s="200" t="s">
        <v>14291</v>
      </c>
      <c r="F50" s="37" t="s">
        <v>14074</v>
      </c>
      <c r="G50" s="34"/>
    </row>
    <row r="51" spans="1:7" ht="40.799999999999997">
      <c r="A51" s="368"/>
      <c r="B51" s="191">
        <v>6.01</v>
      </c>
      <c r="C51" s="179" t="s">
        <v>13371</v>
      </c>
      <c r="D51" s="192">
        <v>43970</v>
      </c>
      <c r="E51" s="200" t="s">
        <v>15309</v>
      </c>
      <c r="F51" s="200" t="s">
        <v>14074</v>
      </c>
      <c r="G51" s="34"/>
    </row>
    <row r="52" spans="1:7" ht="40.799999999999997">
      <c r="A52" s="368"/>
      <c r="B52" s="191">
        <v>6.1</v>
      </c>
      <c r="C52" s="179" t="s">
        <v>13371</v>
      </c>
      <c r="D52" s="192">
        <v>44314</v>
      </c>
      <c r="E52" s="200" t="s">
        <v>15314</v>
      </c>
      <c r="F52" s="200" t="s">
        <v>15319</v>
      </c>
      <c r="G52" s="34"/>
    </row>
    <row r="53" spans="1:7" ht="13.2" thickBot="1">
      <c r="A53" s="369"/>
      <c r="B53" s="370" t="str">
        <f ca="1">OFFSET(L!$C$1,MATCH("General"&amp;"Cpy",L!$A:$A,0)-1,SL,,)</f>
        <v>© 2021 Responsible Minerals Initiative. All rights reserved.</v>
      </c>
      <c r="C53" s="370"/>
      <c r="D53" s="370"/>
      <c r="E53" s="370"/>
      <c r="F53" s="370"/>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6ABB869-4B17-4EBC-B8E4-C27448B673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A2CDDF3-69AD-4E9C-A1C0-995129E24EC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7"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7"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7" customHeight="1">
      <c r="A52" s="121" t="str">
        <f ca="1">OFFSET(L!$C$1,MATCH("Instructions"&amp;ADDRESS(ROW(),COLUMN(),4),L!$A:$A,0)-1,SL,,)</f>
        <v>2. Metal (*)   -   Use the pull down menu to select the metal for which you are entering smelter information.  This field is mandatory.</v>
      </c>
      <c r="B52" s="114"/>
    </row>
    <row r="53" spans="1:2" ht="79.2"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2"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7"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7"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9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86"/>
      <c r="B1" s="387"/>
      <c r="C1" s="387"/>
      <c r="D1" s="388"/>
    </row>
    <row r="2" spans="1:5" ht="71.25" customHeight="1">
      <c r="A2" s="87"/>
      <c r="B2" s="166" t="str">
        <f ca="1">OFFSET(L!$C$1,MATCH("Definitions"&amp;ADDRESS(ROW(),COLUMN(),4),L!$A:$A,0)-1,SL,,)</f>
        <v>ITEM</v>
      </c>
      <c r="C2" s="166" t="str">
        <f ca="1">OFFSET(L!$C$1,MATCH("Definitions"&amp;ADDRESS(ROW(),COLUMN(),4),L!$A:$A,0)-1,SL,,)</f>
        <v>DEFINITION</v>
      </c>
      <c r="D2" s="390"/>
      <c r="E2" s="127"/>
    </row>
    <row r="3" spans="1:5" ht="64.2" customHeight="1">
      <c r="A3" s="87"/>
      <c r="B3" s="74" t="str">
        <f ca="1">OFFSET(L!$C$1,MATCH("Definitions"&amp;ADDRESS(ROW(),COLUMN(),4),L!$A:$A,0)-1,SL,,)</f>
        <v>3TG</v>
      </c>
      <c r="C3" s="74" t="str">
        <f ca="1">OFFSET(L!$C$1,MATCH("Definitions"&amp;ADDRESS(ROW(),COLUMN(),4),L!$A:$A,0)-1,SL,,)</f>
        <v>Tantalum, tin, tungsten, gold</v>
      </c>
      <c r="D3" s="390"/>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0"/>
      <c r="E9" s="128" t="s">
        <v>1313</v>
      </c>
    </row>
    <row r="10" spans="1:5" ht="48.6">
      <c r="A10" s="87"/>
      <c r="B10" s="74" t="str">
        <f ca="1">OFFSET(L!$C$1,MATCH("Definitions"&amp;ADDRESS(ROW(),COLUMN(),4),L!$A:$A,0)-1,SL,,)</f>
        <v>DRC</v>
      </c>
      <c r="C10" s="74" t="str">
        <f ca="1">OFFSET(L!$C$1,MATCH("Definitions"&amp;ADDRESS(ROW(),COLUMN(),4),L!$A:$A,0)-1,SL,,)</f>
        <v>Democratic Republic of Congo</v>
      </c>
      <c r="D10" s="390"/>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1312</v>
      </c>
    </row>
    <row r="15" spans="1:5" ht="143.69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90"/>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6.2">
      <c r="A21" s="87"/>
      <c r="B21" s="74" t="str">
        <f ca="1">OFFSET(L!$C$1,MATCH("Definitions"&amp;ADDRESS(ROW(),COLUMN(),4),L!$A:$A,0)-1,SL,,)</f>
        <v>RBA</v>
      </c>
      <c r="C21" s="74" t="str">
        <f ca="1">OFFSET(L!$C$1,MATCH("Definitions"&amp;ADDRESS(ROW(),COLUMN(),4),L!$A:$A,0)-1,SL,,)</f>
        <v>Responsible Business Alliance (www.responsiblebusiness.org)</v>
      </c>
      <c r="D21" s="390"/>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54.19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90"/>
      <c r="E26" s="128" t="s">
        <v>1314</v>
      </c>
    </row>
    <row r="27" spans="1:5" ht="76.2"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6.2">
      <c r="A32" s="87"/>
      <c r="B32" s="389" t="str">
        <f ca="1">OFFSET(L!$C$1,MATCH("General"&amp;"Cpy",L!$A:$A,0)-1,SL,,)</f>
        <v>© 2021 Responsible Minerals Initiative. All rights reserved.</v>
      </c>
      <c r="C32" s="389"/>
      <c r="D32" s="390"/>
      <c r="E32" s="128"/>
    </row>
    <row r="33" spans="1:4" ht="13.2" thickBot="1">
      <c r="A33" s="88"/>
      <c r="B33" s="183"/>
      <c r="C33" s="183"/>
      <c r="D33" s="391"/>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 zoomScalePageLayoutView="70" workbookViewId="0">
      <selection activeCell="D23" sqref="D23:E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24"/>
      <c r="B1" s="425"/>
      <c r="C1" s="425"/>
      <c r="D1" s="425"/>
      <c r="E1" s="425"/>
      <c r="F1" s="425"/>
      <c r="G1" s="425"/>
      <c r="H1" s="425"/>
      <c r="I1" s="425"/>
      <c r="J1" s="425"/>
      <c r="K1" s="42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7" t="str">
        <f ca="1">OFFSET(L!$C$1,MATCH("Declaration"&amp;ADDRESS(ROW(),COLUMN(),4),L!$A:$A,0)-1,SL,,)</f>
        <v>Conflict Minerals Reporting Template (CMRT)</v>
      </c>
      <c r="E2" s="428"/>
      <c r="F2" s="428"/>
      <c r="G2" s="428"/>
      <c r="H2" s="428"/>
      <c r="I2" s="428"/>
      <c r="J2" s="42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40"/>
      <c r="G3" s="440"/>
      <c r="H3" s="440"/>
      <c r="I3" s="182"/>
      <c r="J3" s="167" t="s">
        <v>15318</v>
      </c>
      <c r="K3" s="47"/>
      <c r="L3" s="139"/>
      <c r="M3" s="130"/>
      <c r="N3" s="130"/>
      <c r="O3" s="131"/>
      <c r="P3" s="144">
        <f>MATCH($D$3,LN,0)</f>
        <v>1</v>
      </c>
    </row>
    <row r="4" spans="1:34" ht="16.2">
      <c r="A4" s="45"/>
      <c r="B4" s="433" t="str">
        <f ca="1">OFFSET(L!$C$1,MATCH("Declaration"&amp;ADDRESS(ROW(),COLUMN(),4),L!$A:$A,0)-1,SL,,)</f>
        <v>The purpose of this document is to collect sourcing information on tin, tantalum, tungsten and gold used in products</v>
      </c>
      <c r="C4" s="433"/>
      <c r="D4" s="433"/>
      <c r="E4" s="433"/>
      <c r="F4" s="433"/>
      <c r="G4" s="433"/>
      <c r="H4" s="433"/>
      <c r="I4" s="441" t="str">
        <f ca="1">OFFSET(L!$C$1,MATCH("Declaration"&amp;ADDRESS(ROW(),COLUMN(),4),L!$A:$A,0)-1,SL,,)</f>
        <v>Link to Terms &amp; Conditions</v>
      </c>
      <c r="J4" s="441"/>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200000000000003" customHeight="1">
      <c r="A7" s="45"/>
      <c r="B7" s="445" t="str">
        <f ca="1">OFFSET(L!$C$1,MATCH("Declaration"&amp;ADDRESS(ROW(),COLUMN(),4),L!$A:$A,0)-1,SL,,)</f>
        <v>Company Information</v>
      </c>
      <c r="C7" s="445"/>
      <c r="D7" s="445"/>
      <c r="E7" s="445"/>
      <c r="F7" s="445"/>
      <c r="G7" s="445"/>
      <c r="H7" s="445"/>
      <c r="I7" s="445"/>
      <c r="J7" s="445"/>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30" t="s">
        <v>15619</v>
      </c>
      <c r="E8" s="431"/>
      <c r="F8" s="431"/>
      <c r="G8" s="431"/>
      <c r="H8" s="431"/>
      <c r="I8" s="431"/>
      <c r="J8" s="432"/>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42" t="s">
        <v>494</v>
      </c>
      <c r="E9" s="443"/>
      <c r="F9" s="443"/>
      <c r="G9" s="444"/>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700000000000003" customHeight="1">
      <c r="A10" s="49"/>
      <c r="B10" s="446" t="str">
        <f ca="1">OFFSET(L!$C$1,MATCH("Declaration"&amp;ADDRESS(ROW(),COLUMN(),4)&amp;LEFT($D$9,1),L!$A:$A,0)-1,SL,,)</f>
        <v>Description of Scope:</v>
      </c>
      <c r="C10" s="151"/>
      <c r="D10" s="434" t="s">
        <v>15620</v>
      </c>
      <c r="E10" s="435"/>
      <c r="F10" s="435"/>
      <c r="G10" s="435"/>
      <c r="H10" s="435"/>
      <c r="I10" s="435"/>
      <c r="J10" s="43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47"/>
      <c r="C11" s="151"/>
      <c r="D11" s="407" t="str">
        <f ca="1">IF(D9=Q9,OFFSET(L!$C$1,MATCH("Declaration"&amp;ADDRESS(ROW(),COLUMN(),4),L!$A:$A,0)-1,SL,,),"")</f>
        <v/>
      </c>
      <c r="E11" s="408"/>
      <c r="F11" s="408"/>
      <c r="G11" s="408"/>
      <c r="H11" s="408"/>
      <c r="I11" s="408"/>
      <c r="J11" s="40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6" t="s">
        <v>15621</v>
      </c>
      <c r="E12" s="417"/>
      <c r="F12" s="417"/>
      <c r="G12" s="417"/>
      <c r="H12" s="417"/>
      <c r="I12" s="417"/>
      <c r="J12" s="41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6" t="s">
        <v>15621</v>
      </c>
      <c r="E13" s="417"/>
      <c r="F13" s="417"/>
      <c r="G13" s="417"/>
      <c r="H13" s="417"/>
      <c r="I13" s="417"/>
      <c r="J13" s="41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37" t="s">
        <v>15622</v>
      </c>
      <c r="E14" s="438"/>
      <c r="F14" s="438"/>
      <c r="G14" s="438"/>
      <c r="H14" s="438"/>
      <c r="I14" s="438"/>
      <c r="J14" s="43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1" t="s">
        <v>15623</v>
      </c>
      <c r="E15" s="419"/>
      <c r="F15" s="419"/>
      <c r="G15" s="419"/>
      <c r="H15" s="419"/>
      <c r="I15" s="419"/>
      <c r="J15" s="40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8" t="s">
        <v>15624</v>
      </c>
      <c r="E16" s="449"/>
      <c r="F16" s="449"/>
      <c r="G16" s="449"/>
      <c r="H16" s="449"/>
      <c r="I16" s="449"/>
      <c r="J16" s="45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51" t="s">
        <v>15625</v>
      </c>
      <c r="E17" s="452"/>
      <c r="F17" s="452"/>
      <c r="G17" s="452"/>
      <c r="H17" s="452"/>
      <c r="I17" s="452"/>
      <c r="J17" s="45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1" t="s">
        <v>15623</v>
      </c>
      <c r="E18" s="419"/>
      <c r="F18" s="419"/>
      <c r="G18" s="419"/>
      <c r="H18" s="419"/>
      <c r="I18" s="419"/>
      <c r="J18" s="40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1" t="s">
        <v>15626</v>
      </c>
      <c r="E19" s="419"/>
      <c r="F19" s="419"/>
      <c r="G19" s="419"/>
      <c r="H19" s="419"/>
      <c r="I19" s="419"/>
      <c r="J19" s="40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8" t="s">
        <v>15627</v>
      </c>
      <c r="E20" s="449"/>
      <c r="F20" s="449"/>
      <c r="G20" s="449"/>
      <c r="H20" s="449"/>
      <c r="I20" s="449"/>
      <c r="J20" s="45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51" t="s">
        <v>15625</v>
      </c>
      <c r="E21" s="452"/>
      <c r="F21" s="452"/>
      <c r="G21" s="452"/>
      <c r="H21" s="452"/>
      <c r="I21" s="452"/>
      <c r="J21" s="45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54">
        <v>44776</v>
      </c>
      <c r="E22" s="45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0"/>
      <c r="E23" s="42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56" t="str">
        <f ca="1">OFFSET(L!$C$1,MATCH("Declaration"&amp;ADDRESS(ROW(),COLUMN(),4),L!$A:$A,0)-1,SL,,)</f>
        <v>Answer the following questions 1 - 8 based on the declaration scope indicated above</v>
      </c>
      <c r="C24" s="456"/>
      <c r="D24" s="456"/>
      <c r="E24" s="456"/>
      <c r="F24" s="456"/>
      <c r="G24" s="456"/>
      <c r="H24" s="456"/>
      <c r="I24" s="456"/>
      <c r="J24" s="45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6" t="str">
        <f ca="1">OFFSET(L!$C$1,MATCH("Declaration"&amp;ADDRESS(ROW(),COLUMN(),4),L!$A:$A,0)-1,SL,,)</f>
        <v>Answer</v>
      </c>
      <c r="E25" s="40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92" t="s">
        <v>488</v>
      </c>
      <c r="E26" s="393"/>
      <c r="F26" s="15"/>
      <c r="G26" s="394"/>
      <c r="H26" s="395"/>
      <c r="I26" s="395"/>
      <c r="J26" s="396"/>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92" t="s">
        <v>488</v>
      </c>
      <c r="E27" s="393"/>
      <c r="F27" s="15"/>
      <c r="G27" s="394"/>
      <c r="H27" s="395"/>
      <c r="I27" s="395"/>
      <c r="J27" s="39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92" t="s">
        <v>488</v>
      </c>
      <c r="E28" s="393"/>
      <c r="F28" s="15"/>
      <c r="G28" s="394"/>
      <c r="H28" s="395"/>
      <c r="I28" s="395"/>
      <c r="J28" s="396"/>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92" t="s">
        <v>488</v>
      </c>
      <c r="E29" s="393"/>
      <c r="F29" s="15"/>
      <c r="G29" s="394"/>
      <c r="H29" s="395"/>
      <c r="I29" s="395"/>
      <c r="J29" s="396"/>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12" t="str">
        <f ca="1">D25</f>
        <v>Answer</v>
      </c>
      <c r="E31" s="412"/>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92" t="s">
        <v>488</v>
      </c>
      <c r="E32" s="393"/>
      <c r="F32" s="58"/>
      <c r="G32" s="394"/>
      <c r="H32" s="395"/>
      <c r="I32" s="395"/>
      <c r="J32" s="39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92" t="s">
        <v>488</v>
      </c>
      <c r="E33" s="393"/>
      <c r="F33" s="58"/>
      <c r="G33" s="394"/>
      <c r="H33" s="395"/>
      <c r="I33" s="395"/>
      <c r="J33" s="39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92" t="s">
        <v>488</v>
      </c>
      <c r="E34" s="393"/>
      <c r="F34" s="58"/>
      <c r="G34" s="394"/>
      <c r="H34" s="395"/>
      <c r="I34" s="395"/>
      <c r="J34" s="39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92" t="s">
        <v>488</v>
      </c>
      <c r="E35" s="393"/>
      <c r="F35" s="58"/>
      <c r="G35" s="394"/>
      <c r="H35" s="395"/>
      <c r="I35" s="395"/>
      <c r="J35" s="39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12" t="str">
        <f ca="1">D25</f>
        <v>Answer</v>
      </c>
      <c r="E37" s="412"/>
      <c r="F37" s="21"/>
      <c r="G37" s="55" t="str">
        <f ca="1">G25</f>
        <v>Comments</v>
      </c>
      <c r="H37" s="415"/>
      <c r="I37" s="415"/>
      <c r="J37" s="415"/>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92" t="s">
        <v>488</v>
      </c>
      <c r="E38" s="393"/>
      <c r="F38" s="58"/>
      <c r="G38" s="394" t="s">
        <v>15628</v>
      </c>
      <c r="H38" s="395"/>
      <c r="I38" s="395"/>
      <c r="J38" s="396"/>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92" t="s">
        <v>488</v>
      </c>
      <c r="E39" s="393"/>
      <c r="F39" s="58"/>
      <c r="G39" s="394" t="s">
        <v>14108</v>
      </c>
      <c r="H39" s="395"/>
      <c r="I39" s="395"/>
      <c r="J39" s="39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92" t="s">
        <v>489</v>
      </c>
      <c r="E40" s="393"/>
      <c r="F40" s="58"/>
      <c r="G40" s="394"/>
      <c r="H40" s="395"/>
      <c r="I40" s="395"/>
      <c r="J40" s="396"/>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92" t="s">
        <v>488</v>
      </c>
      <c r="E41" s="393"/>
      <c r="F41" s="58"/>
      <c r="G41" s="394" t="s">
        <v>15628</v>
      </c>
      <c r="H41" s="395"/>
      <c r="I41" s="395"/>
      <c r="J41" s="396"/>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12" t="str">
        <f ca="1">D25</f>
        <v>Answer</v>
      </c>
      <c r="E43" s="412"/>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2" t="s">
        <v>488</v>
      </c>
      <c r="E44" s="393"/>
      <c r="F44" s="58"/>
      <c r="G44" s="394"/>
      <c r="H44" s="395"/>
      <c r="I44" s="395"/>
      <c r="J44" s="396"/>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2" t="s">
        <v>488</v>
      </c>
      <c r="E45" s="393"/>
      <c r="F45" s="58"/>
      <c r="G45" s="394"/>
      <c r="H45" s="395"/>
      <c r="I45" s="395"/>
      <c r="J45" s="39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2" t="s">
        <v>489</v>
      </c>
      <c r="E46" s="393"/>
      <c r="F46" s="58"/>
      <c r="G46" s="394"/>
      <c r="H46" s="395"/>
      <c r="I46" s="395"/>
      <c r="J46" s="396"/>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2" t="s">
        <v>488</v>
      </c>
      <c r="E47" s="393"/>
      <c r="F47" s="58"/>
      <c r="G47" s="394"/>
      <c r="H47" s="395"/>
      <c r="I47" s="395"/>
      <c r="J47" s="396"/>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12" t="str">
        <f ca="1">D25</f>
        <v>Answer</v>
      </c>
      <c r="E49" s="41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92" t="s">
        <v>489</v>
      </c>
      <c r="E50" s="393"/>
      <c r="F50" s="58"/>
      <c r="G50" s="394"/>
      <c r="H50" s="395"/>
      <c r="I50" s="395"/>
      <c r="J50" s="39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92" t="s">
        <v>489</v>
      </c>
      <c r="E51" s="393"/>
      <c r="F51" s="58"/>
      <c r="G51" s="394"/>
      <c r="H51" s="395"/>
      <c r="I51" s="395"/>
      <c r="J51" s="39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92" t="s">
        <v>489</v>
      </c>
      <c r="E52" s="393"/>
      <c r="F52" s="58"/>
      <c r="G52" s="394" t="s">
        <v>15629</v>
      </c>
      <c r="H52" s="395"/>
      <c r="I52" s="395"/>
      <c r="J52" s="39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92" t="s">
        <v>489</v>
      </c>
      <c r="E53" s="393"/>
      <c r="F53" s="58"/>
      <c r="G53" s="394"/>
      <c r="H53" s="395"/>
      <c r="I53" s="395"/>
      <c r="J53" s="39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12" t="str">
        <f ca="1">D25</f>
        <v>Answer</v>
      </c>
      <c r="E55" s="41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13" t="s">
        <v>2512</v>
      </c>
      <c r="E56" s="414"/>
      <c r="F56" s="58"/>
      <c r="G56" s="394"/>
      <c r="H56" s="395"/>
      <c r="I56" s="395"/>
      <c r="J56" s="39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13" t="s">
        <v>2512</v>
      </c>
      <c r="E57" s="414"/>
      <c r="F57" s="58"/>
      <c r="G57" s="394"/>
      <c r="H57" s="395"/>
      <c r="I57" s="395"/>
      <c r="J57" s="39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13" t="s">
        <v>2512</v>
      </c>
      <c r="E58" s="414"/>
      <c r="F58" s="58"/>
      <c r="G58" s="394"/>
      <c r="H58" s="395"/>
      <c r="I58" s="395"/>
      <c r="J58" s="39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13" t="s">
        <v>2512</v>
      </c>
      <c r="E59" s="414"/>
      <c r="F59" s="58"/>
      <c r="G59" s="394"/>
      <c r="H59" s="395"/>
      <c r="I59" s="395"/>
      <c r="J59" s="39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12" t="str">
        <f ca="1">D25</f>
        <v>Answer</v>
      </c>
      <c r="E61" s="412"/>
      <c r="F61" s="21"/>
      <c r="G61" s="55" t="str">
        <f ca="1">G25</f>
        <v>Comments</v>
      </c>
      <c r="H61" s="405"/>
      <c r="I61" s="405"/>
      <c r="J61" s="40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10" t="s">
        <v>489</v>
      </c>
      <c r="E62" s="411"/>
      <c r="F62" s="58"/>
      <c r="G62" s="394" t="s">
        <v>15630</v>
      </c>
      <c r="H62" s="395"/>
      <c r="I62" s="395"/>
      <c r="J62" s="39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92" t="s">
        <v>489</v>
      </c>
      <c r="E63" s="393"/>
      <c r="F63" s="58"/>
      <c r="G63" s="394" t="s">
        <v>15630</v>
      </c>
      <c r="H63" s="395"/>
      <c r="I63" s="395"/>
      <c r="J63" s="39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92" t="s">
        <v>488</v>
      </c>
      <c r="E64" s="393"/>
      <c r="F64" s="58"/>
      <c r="G64" s="394"/>
      <c r="H64" s="395"/>
      <c r="I64" s="395"/>
      <c r="J64" s="39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92" t="s">
        <v>489</v>
      </c>
      <c r="E65" s="393"/>
      <c r="F65" s="58"/>
      <c r="G65" s="394" t="s">
        <v>15630</v>
      </c>
      <c r="H65" s="395"/>
      <c r="I65" s="395"/>
      <c r="J65" s="39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12" t="str">
        <f ca="1">D25</f>
        <v>Answer</v>
      </c>
      <c r="E67" s="412"/>
      <c r="F67" s="21"/>
      <c r="G67" s="55" t="str">
        <f ca="1">G25</f>
        <v>Comments</v>
      </c>
      <c r="H67" s="405" t="str">
        <f>IF(Q75="(*)","Click here to enter smelter names","")</f>
        <v/>
      </c>
      <c r="I67" s="405"/>
      <c r="J67" s="40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92" t="s">
        <v>488</v>
      </c>
      <c r="E68" s="393"/>
      <c r="F68" s="59"/>
      <c r="G68" s="394"/>
      <c r="H68" s="395"/>
      <c r="I68" s="395"/>
      <c r="J68" s="39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92" t="s">
        <v>488</v>
      </c>
      <c r="E69" s="393"/>
      <c r="F69" s="59"/>
      <c r="G69" s="394"/>
      <c r="H69" s="395"/>
      <c r="I69" s="395"/>
      <c r="J69" s="39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92" t="s">
        <v>488</v>
      </c>
      <c r="E70" s="393"/>
      <c r="F70" s="59"/>
      <c r="G70" s="394"/>
      <c r="H70" s="395"/>
      <c r="I70" s="395"/>
      <c r="J70" s="39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92" t="s">
        <v>488</v>
      </c>
      <c r="E71" s="393"/>
      <c r="F71" s="61"/>
      <c r="G71" s="394"/>
      <c r="H71" s="395"/>
      <c r="I71" s="395"/>
      <c r="J71" s="39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97" t="str">
        <f ca="1">OFFSET(L!$C$1,MATCH("Declaration"&amp;ADDRESS(ROW(),COLUMN(),4),L!$A:$A,0)-1,SL,,)</f>
        <v>Answer the Following Questions at a Company Level</v>
      </c>
      <c r="C73" s="397"/>
      <c r="D73" s="397"/>
      <c r="E73" s="397"/>
      <c r="F73" s="397"/>
      <c r="G73" s="397"/>
      <c r="H73" s="397"/>
      <c r="I73" s="397"/>
      <c r="J73" s="39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06" t="str">
        <f ca="1">D25</f>
        <v>Answer</v>
      </c>
      <c r="E74" s="406"/>
      <c r="F74" s="64"/>
      <c r="G74" s="406" t="str">
        <f ca="1">G25</f>
        <v>Comments</v>
      </c>
      <c r="H74" s="406" t="e">
        <f>HLOOKUP(SL,LT,$O74,0)</f>
        <v>#NAME?</v>
      </c>
      <c r="I74" s="40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92" t="s">
        <v>488</v>
      </c>
      <c r="E75" s="393"/>
      <c r="F75" s="68"/>
      <c r="G75" s="394" t="s">
        <v>15631</v>
      </c>
      <c r="H75" s="395"/>
      <c r="I75" s="395"/>
      <c r="J75" s="396"/>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03"/>
      <c r="H76" s="403"/>
      <c r="I76" s="403"/>
      <c r="J76" s="40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2" t="s">
        <v>488</v>
      </c>
      <c r="E77" s="393"/>
      <c r="F77" s="68"/>
      <c r="G77" s="421" t="s">
        <v>15632</v>
      </c>
      <c r="H77" s="422"/>
      <c r="I77" s="422"/>
      <c r="J77" s="42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2" t="s">
        <v>489</v>
      </c>
      <c r="E79" s="393"/>
      <c r="F79" s="68"/>
      <c r="G79" s="394"/>
      <c r="H79" s="395"/>
      <c r="I79" s="395"/>
      <c r="J79" s="396"/>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2" t="s">
        <v>488</v>
      </c>
      <c r="E81" s="393"/>
      <c r="F81" s="68"/>
      <c r="G81" s="394"/>
      <c r="H81" s="395"/>
      <c r="I81" s="395"/>
      <c r="J81" s="396"/>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2" t="s">
        <v>15250</v>
      </c>
      <c r="E83" s="393"/>
      <c r="F83" s="68"/>
      <c r="G83" s="394"/>
      <c r="H83" s="395"/>
      <c r="I83" s="395"/>
      <c r="J83" s="396"/>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4"/>
      <c r="H85" s="395"/>
      <c r="I85" s="395"/>
      <c r="J85" s="396"/>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03"/>
      <c r="H86" s="403"/>
      <c r="I86" s="403"/>
      <c r="J86" s="40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2" t="s">
        <v>488</v>
      </c>
      <c r="E87" s="393"/>
      <c r="F87" s="68"/>
      <c r="G87" s="394"/>
      <c r="H87" s="395"/>
      <c r="I87" s="395"/>
      <c r="J87" s="396"/>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04"/>
      <c r="H88" s="404"/>
      <c r="I88" s="404"/>
      <c r="J88" s="40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92" t="s">
        <v>489</v>
      </c>
      <c r="E89" s="393"/>
      <c r="F89" s="68"/>
      <c r="G89" s="394"/>
      <c r="H89" s="395"/>
      <c r="I89" s="395"/>
      <c r="J89" s="396"/>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8" t="str">
        <f ca="1">OFFSET(L!$C$1,MATCH("General"&amp;"Cpy",L!$A:$A,0)-1,SL,,)</f>
        <v>© 2021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81:E81 D85:E85 D87:E87 D89:E89 D83">
    <cfRule type="expression" dxfId="116" priority="134" stopIfTrue="1">
      <formula>AND(OR($D$26="No",AND($D$26="Yes",$D$32="No")),OR($D$27="No",AND($D$27="Yes",$D$33="No")),OR($D$28="No",AND($D$28="Yes",$D$34="No")),OR($D$29="No",AND($D$29="Yes",$D$35="No")))</formula>
    </cfRule>
    <cfRule type="expression" dxfId="115" priority="135" stopIfTrue="1">
      <formula>IF(D81="",TRUE)</formula>
    </cfRule>
  </conditionalFormatting>
  <conditionalFormatting sqref="G77:J77">
    <cfRule type="expression" dxfId="114" priority="106" stopIfTrue="1">
      <formula>IF(AND($D$77="Yes",$G$77=""),TRUE)</formula>
    </cfRule>
  </conditionalFormatting>
  <conditionalFormatting sqref="D26:E26">
    <cfRule type="expression" dxfId="113" priority="186" stopIfTrue="1">
      <formula>IF($D$26="",TRUE)</formula>
    </cfRule>
  </conditionalFormatting>
  <conditionalFormatting sqref="D16:J16">
    <cfRule type="expression" dxfId="112" priority="203" stopIfTrue="1">
      <formula>IF($D$16="",TRUE)</formula>
    </cfRule>
  </conditionalFormatting>
  <conditionalFormatting sqref="D22:E22">
    <cfRule type="expression" dxfId="111" priority="208" stopIfTrue="1">
      <formula>IF($D$22="",TRUE)</formula>
    </cfRule>
  </conditionalFormatting>
  <conditionalFormatting sqref="G85:J85">
    <cfRule type="expression" dxfId="110" priority="96" stopIfTrue="1">
      <formula>IF(AND($D$85="Yes, using other format (describe)",$G$85=""),TRUE)</formula>
    </cfRule>
  </conditionalFormatting>
  <conditionalFormatting sqref="D20:J20">
    <cfRule type="expression" dxfId="109" priority="84" stopIfTrue="1">
      <formula>IF($D$20="",TRUE)</formula>
    </cfRule>
  </conditionalFormatting>
  <conditionalFormatting sqref="D8:J8">
    <cfRule type="expression" dxfId="108" priority="71" stopIfTrue="1">
      <formula>IF($D$8="",TRUE)</formula>
    </cfRule>
  </conditionalFormatting>
  <conditionalFormatting sqref="D9:G9">
    <cfRule type="expression" dxfId="107" priority="70" stopIfTrue="1">
      <formula>IF($D$9="",TRUE)</formula>
    </cfRule>
  </conditionalFormatting>
  <conditionalFormatting sqref="D10:J10">
    <cfRule type="expression" dxfId="106" priority="68" stopIfTrue="1">
      <formula>IF($D$9=$Q$9,TRUE)</formula>
    </cfRule>
    <cfRule type="expression" dxfId="105" priority="69" stopIfTrue="1">
      <formula>IF(AND($D$10="",$D$9=$R$9),TRUE)</formula>
    </cfRule>
  </conditionalFormatting>
  <conditionalFormatting sqref="D15:J15">
    <cfRule type="expression" dxfId="104" priority="67" stopIfTrue="1">
      <formula>IF($D$15="",TRUE)</formula>
    </cfRule>
  </conditionalFormatting>
  <conditionalFormatting sqref="D18:J18">
    <cfRule type="expression" dxfId="103" priority="66" stopIfTrue="1">
      <formula>IF($D$15="",TRUE)</formula>
    </cfRule>
  </conditionalFormatting>
  <conditionalFormatting sqref="D17:J17">
    <cfRule type="expression" dxfId="102" priority="65" stopIfTrue="1">
      <formula>IF($D$17="",TRUE)</formula>
    </cfRule>
  </conditionalFormatting>
  <conditionalFormatting sqref="D21:J21">
    <cfRule type="expression" dxfId="101" priority="64" stopIfTrue="1">
      <formula>IF($D$17="",TRUE)</formula>
    </cfRule>
  </conditionalFormatting>
  <conditionalFormatting sqref="D27:E27">
    <cfRule type="expression" dxfId="100" priority="63" stopIfTrue="1">
      <formula>IF($D$26="",TRUE)</formula>
    </cfRule>
  </conditionalFormatting>
  <conditionalFormatting sqref="D28:E28">
    <cfRule type="expression" dxfId="99" priority="62" stopIfTrue="1">
      <formula>IF($D$26="",TRUE)</formula>
    </cfRule>
  </conditionalFormatting>
  <conditionalFormatting sqref="D29:E29">
    <cfRule type="expression" dxfId="98" priority="61" stopIfTrue="1">
      <formula>IF($D$26="",TRUE)</formula>
    </cfRule>
  </conditionalFormatting>
  <conditionalFormatting sqref="D32:E32">
    <cfRule type="expression" dxfId="97" priority="60" stopIfTrue="1">
      <formula>IF($D$26="",TRUE)</formula>
    </cfRule>
  </conditionalFormatting>
  <conditionalFormatting sqref="D33:E33">
    <cfRule type="expression" dxfId="96" priority="59" stopIfTrue="1">
      <formula>IF($D$26="",TRUE)</formula>
    </cfRule>
  </conditionalFormatting>
  <conditionalFormatting sqref="D34:E34">
    <cfRule type="expression" dxfId="95" priority="58" stopIfTrue="1">
      <formula>IF($D$26="",TRUE)</formula>
    </cfRule>
  </conditionalFormatting>
  <conditionalFormatting sqref="D35:E35">
    <cfRule type="expression" dxfId="94" priority="57" stopIfTrue="1">
      <formula>IF($D$26="",TRUE)</formula>
    </cfRule>
  </conditionalFormatting>
  <conditionalFormatting sqref="D38:E38">
    <cfRule type="expression" dxfId="93" priority="56" stopIfTrue="1">
      <formula>IF($D$26="",TRUE)</formula>
    </cfRule>
  </conditionalFormatting>
  <conditionalFormatting sqref="D39:E39">
    <cfRule type="expression" dxfId="92" priority="55" stopIfTrue="1">
      <formula>IF($D$26="",TRUE)</formula>
    </cfRule>
  </conditionalFormatting>
  <conditionalFormatting sqref="D40:E40">
    <cfRule type="expression" dxfId="91" priority="54" stopIfTrue="1">
      <formula>IF($D$26="",TRUE)</formula>
    </cfRule>
  </conditionalFormatting>
  <conditionalFormatting sqref="D41:E41">
    <cfRule type="expression" dxfId="90" priority="53" stopIfTrue="1">
      <formula>IF($D$26="",TRUE)</formula>
    </cfRule>
  </conditionalFormatting>
  <conditionalFormatting sqref="D44:E44">
    <cfRule type="expression" dxfId="89" priority="52" stopIfTrue="1">
      <formula>IF($D$26="",TRUE)</formula>
    </cfRule>
  </conditionalFormatting>
  <conditionalFormatting sqref="D45:E45">
    <cfRule type="expression" dxfId="88" priority="51" stopIfTrue="1">
      <formula>IF($D$26="",TRUE)</formula>
    </cfRule>
  </conditionalFormatting>
  <conditionalFormatting sqref="D46:E46">
    <cfRule type="expression" dxfId="87" priority="50" stopIfTrue="1">
      <formula>IF($D$26="",TRUE)</formula>
    </cfRule>
  </conditionalFormatting>
  <conditionalFormatting sqref="D47:E47">
    <cfRule type="expression" dxfId="86" priority="49" stopIfTrue="1">
      <formula>IF($D$26="",TRUE)</formula>
    </cfRule>
  </conditionalFormatting>
  <conditionalFormatting sqref="D52:E52">
    <cfRule type="expression" dxfId="85" priority="39" stopIfTrue="1">
      <formula>$P$28=""</formula>
    </cfRule>
  </conditionalFormatting>
  <conditionalFormatting sqref="D53:E53">
    <cfRule type="expression" dxfId="84" priority="47" stopIfTrue="1">
      <formula>$P$29=""</formula>
    </cfRule>
  </conditionalFormatting>
  <conditionalFormatting sqref="D50">
    <cfRule type="expression" dxfId="83" priority="41" stopIfTrue="1">
      <formula>$P$32=""</formula>
    </cfRule>
  </conditionalFormatting>
  <conditionalFormatting sqref="D51">
    <cfRule type="expression" dxfId="82" priority="40" stopIfTrue="1">
      <formula>$P$33=""</formula>
    </cfRule>
  </conditionalFormatting>
  <conditionalFormatting sqref="D52">
    <cfRule type="expression" dxfId="81" priority="37" stopIfTrue="1">
      <formula>$P$34=""</formula>
    </cfRule>
    <cfRule type="expression" dxfId="80" priority="46" stopIfTrue="1">
      <formula>IF(AND(OR($D$28="Yes",$D$28=""),D52=""),1,0)</formula>
    </cfRule>
  </conditionalFormatting>
  <conditionalFormatting sqref="D53">
    <cfRule type="expression" dxfId="79" priority="38" stopIfTrue="1">
      <formula>$P$35=""</formula>
    </cfRule>
  </conditionalFormatting>
  <conditionalFormatting sqref="D50:E50">
    <cfRule type="expression" dxfId="78" priority="42" stopIfTrue="1">
      <formula>$P$26=""</formula>
    </cfRule>
    <cfRule type="expression" dxfId="77" priority="43" stopIfTrue="1">
      <formula>IF(AND(OR($D$26="Yes",$D$26=""),D50=""),1,0)</formula>
    </cfRule>
  </conditionalFormatting>
  <conditionalFormatting sqref="D51:E51">
    <cfRule type="expression" dxfId="76" priority="44" stopIfTrue="1">
      <formula>$P$39=""</formula>
    </cfRule>
    <cfRule type="expression" dxfId="75" priority="45" stopIfTrue="1">
      <formula>IF(AND(OR($D$27="Yes",$D$27=""),D51=""),1,0)</formula>
    </cfRule>
  </conditionalFormatting>
  <conditionalFormatting sqref="D53:E53">
    <cfRule type="expression" dxfId="74" priority="48" stopIfTrue="1">
      <formula>IF(AND(OR($D$29="Yes",$D$29=""),D53=""),1,0)</formula>
    </cfRule>
  </conditionalFormatting>
  <conditionalFormatting sqref="D56">
    <cfRule type="expression" dxfId="73" priority="34" stopIfTrue="1">
      <formula>$P$32=""</formula>
    </cfRule>
  </conditionalFormatting>
  <conditionalFormatting sqref="D56:E56">
    <cfRule type="expression" dxfId="72" priority="35" stopIfTrue="1">
      <formula>$P$26=""</formula>
    </cfRule>
    <cfRule type="expression" dxfId="71" priority="36" stopIfTrue="1">
      <formula>IF(AND(OR($D$26="Yes",$D$26=""),D56=""),1,0)</formula>
    </cfRule>
  </conditionalFormatting>
  <conditionalFormatting sqref="D57:D59">
    <cfRule type="expression" dxfId="70" priority="31" stopIfTrue="1">
      <formula>$P$32=""</formula>
    </cfRule>
  </conditionalFormatting>
  <conditionalFormatting sqref="D57:E59">
    <cfRule type="expression" dxfId="69" priority="32" stopIfTrue="1">
      <formula>$P$26=""</formula>
    </cfRule>
    <cfRule type="expression" dxfId="68" priority="33" stopIfTrue="1">
      <formula>IF(AND(OR($D$26="Yes",$D$26=""),D57=""),1,0)</formula>
    </cfRule>
  </conditionalFormatting>
  <conditionalFormatting sqref="D64:E64">
    <cfRule type="expression" dxfId="67" priority="21" stopIfTrue="1">
      <formula>$P$28=""</formula>
    </cfRule>
  </conditionalFormatting>
  <conditionalFormatting sqref="D65:E65">
    <cfRule type="expression" dxfId="66" priority="29" stopIfTrue="1">
      <formula>$P$29=""</formula>
    </cfRule>
  </conditionalFormatting>
  <conditionalFormatting sqref="D62">
    <cfRule type="expression" dxfId="65" priority="23" stopIfTrue="1">
      <formula>$P$32=""</formula>
    </cfRule>
  </conditionalFormatting>
  <conditionalFormatting sqref="D63">
    <cfRule type="expression" dxfId="64" priority="22" stopIfTrue="1">
      <formula>$P$33=""</formula>
    </cfRule>
  </conditionalFormatting>
  <conditionalFormatting sqref="D64">
    <cfRule type="expression" dxfId="63" priority="19" stopIfTrue="1">
      <formula>$P$34=""</formula>
    </cfRule>
    <cfRule type="expression" dxfId="62" priority="28" stopIfTrue="1">
      <formula>IF(AND(OR($D$28="Yes",$D$28=""),D64=""),1,0)</formula>
    </cfRule>
  </conditionalFormatting>
  <conditionalFormatting sqref="D65">
    <cfRule type="expression" dxfId="61" priority="20" stopIfTrue="1">
      <formula>$P$35=""</formula>
    </cfRule>
  </conditionalFormatting>
  <conditionalFormatting sqref="D62:E62">
    <cfRule type="expression" dxfId="60" priority="24" stopIfTrue="1">
      <formula>$P$26=""</formula>
    </cfRule>
    <cfRule type="expression" dxfId="59" priority="25" stopIfTrue="1">
      <formula>IF(AND(OR($D$26="Yes",$D$26=""),D62=""),1,0)</formula>
    </cfRule>
  </conditionalFormatting>
  <conditionalFormatting sqref="D63:E63">
    <cfRule type="expression" dxfId="58" priority="26" stopIfTrue="1">
      <formula>$P$39=""</formula>
    </cfRule>
    <cfRule type="expression" dxfId="57" priority="27" stopIfTrue="1">
      <formula>IF(AND(OR($D$27="Yes",$D$27=""),D63=""),1,0)</formula>
    </cfRule>
  </conditionalFormatting>
  <conditionalFormatting sqref="D65:E65">
    <cfRule type="expression" dxfId="56" priority="30" stopIfTrue="1">
      <formula>IF(AND(OR($D$29="Yes",$D$29=""),D65=""),1,0)</formula>
    </cfRule>
  </conditionalFormatting>
  <conditionalFormatting sqref="D70:E70">
    <cfRule type="expression" dxfId="55" priority="9" stopIfTrue="1">
      <formula>$P$28=""</formula>
    </cfRule>
  </conditionalFormatting>
  <conditionalFormatting sqref="D71:E71">
    <cfRule type="expression" dxfId="54" priority="17" stopIfTrue="1">
      <formula>$P$29=""</formula>
    </cfRule>
  </conditionalFormatting>
  <conditionalFormatting sqref="D68">
    <cfRule type="expression" dxfId="53" priority="11" stopIfTrue="1">
      <formula>$P$32=""</formula>
    </cfRule>
  </conditionalFormatting>
  <conditionalFormatting sqref="D69">
    <cfRule type="expression" dxfId="52" priority="10" stopIfTrue="1">
      <formula>$P$33=""</formula>
    </cfRule>
  </conditionalFormatting>
  <conditionalFormatting sqref="D70">
    <cfRule type="expression" dxfId="51" priority="7" stopIfTrue="1">
      <formula>$P$34=""</formula>
    </cfRule>
    <cfRule type="expression" dxfId="50" priority="16" stopIfTrue="1">
      <formula>IF(AND(OR($D$28="Yes",$D$28=""),D70=""),1,0)</formula>
    </cfRule>
  </conditionalFormatting>
  <conditionalFormatting sqref="D71">
    <cfRule type="expression" dxfId="49" priority="8" stopIfTrue="1">
      <formula>$P$35=""</formula>
    </cfRule>
  </conditionalFormatting>
  <conditionalFormatting sqref="D68:E68">
    <cfRule type="expression" dxfId="48" priority="12" stopIfTrue="1">
      <formula>$P$26=""</formula>
    </cfRule>
    <cfRule type="expression" dxfId="47" priority="13" stopIfTrue="1">
      <formula>IF(AND(OR($D$26="Yes",$D$26=""),D68=""),1,0)</formula>
    </cfRule>
  </conditionalFormatting>
  <conditionalFormatting sqref="D69:E69">
    <cfRule type="expression" dxfId="46" priority="14" stopIfTrue="1">
      <formula>$P$39=""</formula>
    </cfRule>
    <cfRule type="expression" dxfId="45" priority="15" stopIfTrue="1">
      <formula>IF(AND(OR($D$27="Yes",$D$27=""),D69=""),1,0)</formula>
    </cfRule>
  </conditionalFormatting>
  <conditionalFormatting sqref="D71:E71">
    <cfRule type="expression" dxfId="44" priority="18" stopIfTrue="1">
      <formula>IF(AND(OR($D$29="Yes",$D$29=""),D71=""),1,0)</formula>
    </cfRule>
  </conditionalFormatting>
  <conditionalFormatting sqref="D75:E75">
    <cfRule type="expression" dxfId="43" priority="5" stopIfTrue="1">
      <formula>AND(OR($D$26="No",AND($D$26="Yes",$D$32="No")),OR($D$27="No",AND($D$27="Yes",$D$33="No")),OR($D$28="No",AND($D$28="Yes",$D$34="No")),OR($D$29="No",AND($D$29="Yes",$D$35="No")))</formula>
    </cfRule>
    <cfRule type="expression" dxfId="42" priority="6" stopIfTrue="1">
      <formula>IF(D75="",TRUE)</formula>
    </cfRule>
  </conditionalFormatting>
  <conditionalFormatting sqref="D77:E77">
    <cfRule type="expression" dxfId="41" priority="3" stopIfTrue="1">
      <formula>AND(OR($D$26="No",AND($D$26="Yes",$D$32="No")),OR($D$27="No",AND($D$27="Yes",$D$33="No")),OR($D$28="No",AND($D$28="Yes",$D$34="No")),OR($D$29="No",AND($D$29="Yes",$D$35="No")))</formula>
    </cfRule>
    <cfRule type="expression" dxfId="40" priority="4" stopIfTrue="1">
      <formula>IF(D77="",TRUE)</formula>
    </cfRule>
  </conditionalFormatting>
  <conditionalFormatting sqref="D79:E79">
    <cfRule type="expression" dxfId="39" priority="1" stopIfTrue="1">
      <formula>AND(OR($D$26="No",AND($D$26="Yes",$D$32="No")),OR($D$27="No",AND($D$27="Yes",$D$33="No")),OR($D$28="No",AND($D$28="Yes",$D$34="No")),OR($D$29="No",AND($D$29="Yes",$D$35="No")))</formula>
    </cfRule>
    <cfRule type="expression" dxfId="38" priority="2" stopIfTrue="1">
      <formula>IF(D79="",TRUE)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52E0DCBF-7059-489D-A2E4-0A2C5D307139}"/>
    <hyperlink ref="G77" r:id="rId4" xr:uid="{0D180E14-DE0A-4BEE-A0A4-493C4A6B5EA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55" zoomScaleNormal="55" zoomScalePageLayoutView="55" workbookViewId="0">
      <pane ySplit="4" topLeftCell="A5" activePane="bottomLeft" state="frozen"/>
      <selection pane="bottomLeft" activeCell="A5" sqref="A5:XFD5"/>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6.2"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57" t="str">
        <f ca="1">OFFSET(L!$C$1,MATCH("Smelter List"&amp;ADDRESS(ROW(),COLUMN(),4),L!$A:$A,0)-1,SL,,)</f>
        <v>Link to "RMAP Conformant Smelter List"</v>
      </c>
      <c r="K2" s="458"/>
      <c r="L2" s="458"/>
      <c r="M2" s="458"/>
      <c r="N2" s="458"/>
      <c r="O2" s="458"/>
      <c r="P2" s="231"/>
      <c r="Q2" s="232"/>
      <c r="R2" s="233"/>
      <c r="S2" s="233"/>
      <c r="T2" s="233"/>
      <c r="U2" s="262"/>
      <c r="V2" s="262"/>
      <c r="W2" s="263"/>
      <c r="X2" s="262"/>
      <c r="Y2" s="262"/>
      <c r="Z2" s="262"/>
      <c r="AH2" s="174" t="s">
        <v>488</v>
      </c>
    </row>
    <row r="3" spans="1:34" s="264" customFormat="1" ht="274.2" customHeight="1">
      <c r="A3" s="202"/>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9"/>
      <c r="D3" s="459"/>
      <c r="E3" s="459"/>
      <c r="F3" s="265"/>
      <c r="G3" s="460" t="str">
        <f ca="1">OFFSET(L!$C$1,MATCH("General"&amp;"Cpy",L!$A:$A,0)-1,SL,,)</f>
        <v>© 2021 Responsible Minerals Initiative. All rights reserved.</v>
      </c>
      <c r="H3" s="460"/>
      <c r="I3" s="46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82.2" customHeight="1">
      <c r="A5" s="324"/>
      <c r="B5" s="215" t="s">
        <v>1130</v>
      </c>
      <c r="C5" s="354" t="s">
        <v>2156</v>
      </c>
      <c r="D5" s="278"/>
      <c r="E5" s="215" t="s">
        <v>1108</v>
      </c>
      <c r="F5" s="215" t="s">
        <v>650</v>
      </c>
      <c r="G5" s="215" t="s">
        <v>13459</v>
      </c>
      <c r="H5" s="355">
        <v>0</v>
      </c>
      <c r="I5" s="356" t="s">
        <v>1547</v>
      </c>
      <c r="J5" s="356" t="s">
        <v>1548</v>
      </c>
      <c r="K5" s="357"/>
      <c r="L5" s="357"/>
      <c r="M5" s="357"/>
      <c r="N5" s="357"/>
      <c r="O5" s="357"/>
      <c r="P5" s="358"/>
      <c r="Q5" s="359"/>
      <c r="R5" s="215" t="str">
        <f ca="1">IF(ISERROR($V5),"",OFFSET('Smelter Look-up'!$C$4,$V5-4,0)&amp;"")</f>
        <v>Aida Chemical Industries Co., Ltd.</v>
      </c>
      <c r="S5" s="222" t="str">
        <f t="shared" ref="S5" ca="1" si="0">IF(B5="","",IF(ISERROR(MATCH($E5,CL,0)),"Unknown",INDIRECT("'C'!$A$"&amp;MATCH($E5,CL,0)+1)))</f>
        <v>JP</v>
      </c>
      <c r="T5" s="222" t="str">
        <f ca="1">IF(B5="","",IF(ISERROR(MATCH($J5,SorP!$B$1:$B$6230,0)),"",INDIRECT("'SorP'!$A$"&amp;MATCH($J5,SorP!$B$1:$B$6230,0))))</f>
        <v>JP-13</v>
      </c>
      <c r="U5" s="238"/>
      <c r="V5" s="270">
        <f>IF(C5="",NA(),MATCH($B5&amp;$C5,'Smelter Look-up'!$J:$J,0))</f>
        <v>11</v>
      </c>
      <c r="W5" s="271"/>
      <c r="X5" s="271">
        <f t="shared" ref="X5" si="1">IF(AND(C5="Smelter not listed",OR(LEN(D5)=0,LEN(E5)=0)),1,0)</f>
        <v>0</v>
      </c>
      <c r="Y5" s="271"/>
      <c r="Z5" s="271"/>
      <c r="AB5" s="273" t="str">
        <f t="shared" ref="AB5" si="2">B5&amp;C5</f>
        <v>GoldAida Chemical Industries Co., Ltd.</v>
      </c>
    </row>
    <row r="6" spans="1:34" s="272" customFormat="1" ht="82.2" customHeight="1">
      <c r="A6" s="324"/>
      <c r="B6" s="215" t="s">
        <v>1133</v>
      </c>
      <c r="C6" s="354" t="s">
        <v>14037</v>
      </c>
      <c r="D6" s="278"/>
      <c r="E6" s="215" t="s">
        <v>1108</v>
      </c>
      <c r="F6" s="215" t="s">
        <v>792</v>
      </c>
      <c r="G6" s="215" t="s">
        <v>13459</v>
      </c>
      <c r="H6" s="355">
        <v>0</v>
      </c>
      <c r="I6" s="356" t="s">
        <v>2148</v>
      </c>
      <c r="J6" s="356" t="s">
        <v>2149</v>
      </c>
      <c r="K6" s="357"/>
      <c r="L6" s="357"/>
      <c r="M6" s="357"/>
      <c r="N6" s="357"/>
      <c r="O6" s="357"/>
      <c r="P6" s="358"/>
      <c r="Q6" s="359"/>
      <c r="R6" s="215" t="str">
        <f ca="1">IF(ISERROR($V6),"",OFFSET('Smelter Look-up'!$C$4,$V6-4,0)&amp;"")</f>
        <v>A.L.M.T. Corp.</v>
      </c>
      <c r="S6" s="222" t="str">
        <f t="shared" ref="S6:S37" ca="1" si="3">IF(B6="","",IF(ISERROR(MATCH($E6,CL,0)),"Unknown",INDIRECT("'C'!$A$"&amp;MATCH($E6,CL,0)+1)))</f>
        <v>JP</v>
      </c>
      <c r="T6" s="222" t="str">
        <f ca="1">IF(B6="","",IF(ISERROR(MATCH($J6,SorP!$B$1:$B$6230,0)),"",INDIRECT("'SorP'!$A$"&amp;MATCH($J6,SorP!$B$1:$B$6230,0))))</f>
        <v>JP-16</v>
      </c>
      <c r="U6" s="238"/>
      <c r="V6" s="270">
        <f>IF(C6="",NA(),MATCH($B6&amp;$C6,'Smelter Look-up'!$J:$J,0))</f>
        <v>533</v>
      </c>
      <c r="W6" s="271"/>
      <c r="X6" s="271">
        <f t="shared" ref="X6:X37" si="4">IF(AND(C6="Smelter not listed",OR(LEN(D6)=0,LEN(E6)=0)),1,0)</f>
        <v>0</v>
      </c>
      <c r="Y6" s="271"/>
      <c r="Z6" s="271"/>
      <c r="AB6" s="273" t="str">
        <f t="shared" ref="AB6:AB37" si="5">B6&amp;C6</f>
        <v>TungstenA.L.M.T. Corp.</v>
      </c>
    </row>
    <row r="7" spans="1:34" s="272" customFormat="1" ht="82.2" customHeight="1">
      <c r="A7" s="324"/>
      <c r="B7" s="215" t="s">
        <v>1130</v>
      </c>
      <c r="C7" s="354" t="s">
        <v>1384</v>
      </c>
      <c r="D7" s="278"/>
      <c r="E7" s="215" t="s">
        <v>2463</v>
      </c>
      <c r="F7" s="215" t="s">
        <v>1385</v>
      </c>
      <c r="G7" s="215" t="s">
        <v>13459</v>
      </c>
      <c r="H7" s="355">
        <v>0</v>
      </c>
      <c r="I7" s="356" t="s">
        <v>1545</v>
      </c>
      <c r="J7" s="356" t="s">
        <v>1546</v>
      </c>
      <c r="K7" s="357"/>
      <c r="L7" s="357"/>
      <c r="M7" s="357"/>
      <c r="N7" s="357"/>
      <c r="O7" s="357"/>
      <c r="P7" s="358"/>
      <c r="Q7" s="359"/>
      <c r="R7" s="215" t="str">
        <f ca="1">IF(ISERROR($V7),"",OFFSET('Smelter Look-up'!$C$4,$V7-4,0)&amp;"")</f>
        <v>Advanced Chemical Company</v>
      </c>
      <c r="S7" s="222" t="str">
        <f t="shared" ca="1" si="3"/>
        <v>US</v>
      </c>
      <c r="T7" s="222" t="str">
        <f ca="1">IF(B7="","",IF(ISERROR(MATCH($J7,SorP!$B$1:$B$6230,0)),"",INDIRECT("'SorP'!$A$"&amp;MATCH($J7,SorP!$B$1:$B$6230,0))))</f>
        <v>US-RI</v>
      </c>
      <c r="U7" s="238"/>
      <c r="V7" s="270">
        <f>IF(C7="",NA(),MATCH($B7&amp;$C7,'Smelter Look-up'!$J:$J,0))</f>
        <v>7</v>
      </c>
      <c r="W7" s="271"/>
      <c r="X7" s="271">
        <f t="shared" si="4"/>
        <v>0</v>
      </c>
      <c r="Y7" s="271"/>
      <c r="Z7" s="271"/>
      <c r="AB7" s="273" t="str">
        <f t="shared" si="5"/>
        <v>GoldAdvanced Chemical Company</v>
      </c>
    </row>
    <row r="8" spans="1:34" s="272" customFormat="1" ht="82.2" customHeight="1">
      <c r="A8" s="324"/>
      <c r="B8" s="215" t="s">
        <v>1130</v>
      </c>
      <c r="C8" s="354" t="s">
        <v>52</v>
      </c>
      <c r="D8" s="278"/>
      <c r="E8" s="215" t="s">
        <v>1101</v>
      </c>
      <c r="F8" s="215" t="s">
        <v>651</v>
      </c>
      <c r="G8" s="215" t="s">
        <v>13459</v>
      </c>
      <c r="H8" s="355">
        <v>0</v>
      </c>
      <c r="I8" s="356" t="s">
        <v>1549</v>
      </c>
      <c r="J8" s="356" t="s">
        <v>1550</v>
      </c>
      <c r="K8" s="357"/>
      <c r="L8" s="357"/>
      <c r="M8" s="357"/>
      <c r="N8" s="357"/>
      <c r="O8" s="357"/>
      <c r="P8" s="358"/>
      <c r="Q8" s="359"/>
      <c r="R8" s="215" t="str">
        <f ca="1">IF(ISERROR($V8),"",OFFSET('Smelter Look-up'!$C$4,$V8-4,0)&amp;"")</f>
        <v>Allgemeine Gold-und Silberscheideanstalt A.G.</v>
      </c>
      <c r="S8" s="222" t="str">
        <f t="shared" ca="1" si="3"/>
        <v>DE</v>
      </c>
      <c r="T8" s="222" t="str">
        <f ca="1">IF(B8="","",IF(ISERROR(MATCH($J8,SorP!$B$1:$B$6230,0)),"",INDIRECT("'SorP'!$A$"&amp;MATCH($J8,SorP!$B$1:$B$6230,0))))</f>
        <v>DE-BW</v>
      </c>
      <c r="U8" s="238"/>
      <c r="V8" s="270">
        <f>IF(C8="",NA(),MATCH($B8&amp;$C8,'Smelter Look-up'!$J:$J,0))</f>
        <v>16</v>
      </c>
      <c r="W8" s="271"/>
      <c r="X8" s="271">
        <f t="shared" si="4"/>
        <v>0</v>
      </c>
      <c r="Y8" s="271"/>
      <c r="Z8" s="271"/>
      <c r="AB8" s="273" t="str">
        <f t="shared" si="5"/>
        <v>GoldAllgemeine Gold-und Silberscheideanstalt A.G.</v>
      </c>
    </row>
    <row r="9" spans="1:34" s="272" customFormat="1" ht="82.2" customHeight="1">
      <c r="A9" s="324"/>
      <c r="B9" s="215" t="s">
        <v>1130</v>
      </c>
      <c r="C9" s="354" t="s">
        <v>624</v>
      </c>
      <c r="D9" s="278"/>
      <c r="E9" s="215" t="s">
        <v>891</v>
      </c>
      <c r="F9" s="215" t="s">
        <v>652</v>
      </c>
      <c r="G9" s="215" t="s">
        <v>13459</v>
      </c>
      <c r="H9" s="355">
        <v>0</v>
      </c>
      <c r="I9" s="356" t="s">
        <v>1551</v>
      </c>
      <c r="J9" s="356" t="s">
        <v>12224</v>
      </c>
      <c r="K9" s="357"/>
      <c r="L9" s="357"/>
      <c r="M9" s="357"/>
      <c r="N9" s="357"/>
      <c r="O9" s="357"/>
      <c r="P9" s="358"/>
      <c r="Q9" s="359"/>
      <c r="R9" s="215" t="str">
        <f ca="1">IF(ISERROR($V9),"",OFFSET('Smelter Look-up'!$C$4,$V9-4,0)&amp;"")</f>
        <v>Almalyk Mining and Metallurgical Complex (AMMC)</v>
      </c>
      <c r="S9" s="222" t="str">
        <f t="shared" ca="1" si="3"/>
        <v>UZ</v>
      </c>
      <c r="T9" s="222" t="str">
        <f ca="1">IF(B9="","",IF(ISERROR(MATCH($J9,SorP!$B$1:$B$6230,0)),"",INDIRECT("'SorP'!$A$"&amp;MATCH($J9,SorP!$B$1:$B$6230,0))))</f>
        <v>UZ-TK</v>
      </c>
      <c r="U9" s="238"/>
      <c r="V9" s="270">
        <f>IF(C9="",NA(),MATCH($B9&amp;$C9,'Smelter Look-up'!$J:$J,0))</f>
        <v>17</v>
      </c>
      <c r="W9" s="271"/>
      <c r="X9" s="271">
        <f t="shared" si="4"/>
        <v>0</v>
      </c>
      <c r="Y9" s="271"/>
      <c r="Z9" s="271"/>
      <c r="AB9" s="273" t="str">
        <f t="shared" si="5"/>
        <v>GoldAlmalyk Mining and Metallurgical Complex (AMMC)</v>
      </c>
    </row>
    <row r="10" spans="1:34" s="272" customFormat="1" ht="82.2" customHeight="1">
      <c r="A10" s="324"/>
      <c r="B10" s="215" t="s">
        <v>1130</v>
      </c>
      <c r="C10" s="354" t="s">
        <v>12640</v>
      </c>
      <c r="D10" s="278"/>
      <c r="E10" s="215" t="s">
        <v>1096</v>
      </c>
      <c r="F10" s="215" t="s">
        <v>653</v>
      </c>
      <c r="G10" s="215" t="s">
        <v>13459</v>
      </c>
      <c r="H10" s="355">
        <v>0</v>
      </c>
      <c r="I10" s="356" t="s">
        <v>1553</v>
      </c>
      <c r="J10" s="356" t="s">
        <v>1554</v>
      </c>
      <c r="K10" s="357"/>
      <c r="L10" s="357"/>
      <c r="M10" s="357"/>
      <c r="N10" s="357"/>
      <c r="O10" s="357"/>
      <c r="P10" s="358"/>
      <c r="Q10" s="359"/>
      <c r="R10" s="215" t="str">
        <f ca="1">IF(ISERROR($V10),"",OFFSET('Smelter Look-up'!$C$4,$V10-4,0)&amp;"")</f>
        <v>AngloGold Ashanti Corrego do Sitio Mineracao</v>
      </c>
      <c r="S10" s="222" t="str">
        <f t="shared" ca="1" si="3"/>
        <v>BR</v>
      </c>
      <c r="T10" s="222" t="str">
        <f ca="1">IF(B10="","",IF(ISERROR(MATCH($J10,SorP!$B$1:$B$6230,0)),"",INDIRECT("'SorP'!$A$"&amp;MATCH($J10,SorP!$B$1:$B$6230,0))))</f>
        <v>BR-MG</v>
      </c>
      <c r="U10" s="238"/>
      <c r="V10" s="270">
        <f>IF(C10="",NA(),MATCH($B10&amp;$C10,'Smelter Look-up'!$J:$J,0))</f>
        <v>20</v>
      </c>
      <c r="W10" s="271"/>
      <c r="X10" s="271">
        <f t="shared" si="4"/>
        <v>0</v>
      </c>
      <c r="Y10" s="271"/>
      <c r="Z10" s="271"/>
      <c r="AB10" s="273" t="str">
        <f t="shared" si="5"/>
        <v>GoldAngloGold Ashanti Corrego do Sitio Mineracao</v>
      </c>
    </row>
    <row r="11" spans="1:34" s="272" customFormat="1" ht="82.2" customHeight="1">
      <c r="A11" s="324"/>
      <c r="B11" s="215" t="s">
        <v>1130</v>
      </c>
      <c r="C11" s="354" t="s">
        <v>2309</v>
      </c>
      <c r="D11" s="278"/>
      <c r="E11" s="215" t="s">
        <v>1098</v>
      </c>
      <c r="F11" s="215" t="s">
        <v>654</v>
      </c>
      <c r="G11" s="215" t="s">
        <v>13459</v>
      </c>
      <c r="H11" s="355">
        <v>0</v>
      </c>
      <c r="I11" s="356" t="s">
        <v>1555</v>
      </c>
      <c r="J11" s="356" t="s">
        <v>1556</v>
      </c>
      <c r="K11" s="357"/>
      <c r="L11" s="357"/>
      <c r="M11" s="357"/>
      <c r="N11" s="357"/>
      <c r="O11" s="357"/>
      <c r="P11" s="358"/>
      <c r="Q11" s="359"/>
      <c r="R11" s="215" t="str">
        <f ca="1">IF(ISERROR($V11),"",OFFSET('Smelter Look-up'!$C$4,$V11-4,0)&amp;"")</f>
        <v>Argor-Heraeus S.A.</v>
      </c>
      <c r="S11" s="222" t="str">
        <f t="shared" ca="1" si="3"/>
        <v>CH</v>
      </c>
      <c r="T11" s="222" t="str">
        <f ca="1">IF(B11="","",IF(ISERROR(MATCH($J11,SorP!$B$1:$B$6230,0)),"",INDIRECT("'SorP'!$A$"&amp;MATCH($J11,SorP!$B$1:$B$6230,0))))</f>
        <v>CH-TI</v>
      </c>
      <c r="U11" s="238"/>
      <c r="V11" s="270">
        <f>IF(C11="",NA(),MATCH($B11&amp;$C11,'Smelter Look-up'!$J:$J,0))</f>
        <v>25</v>
      </c>
      <c r="W11" s="271"/>
      <c r="X11" s="271">
        <f t="shared" si="4"/>
        <v>0</v>
      </c>
      <c r="Y11" s="271"/>
      <c r="Z11" s="271"/>
      <c r="AB11" s="273" t="str">
        <f t="shared" si="5"/>
        <v>GoldArgor-Heraeus S.A.</v>
      </c>
    </row>
    <row r="12" spans="1:34" s="272" customFormat="1" ht="82.2" customHeight="1">
      <c r="A12" s="324"/>
      <c r="B12" s="215" t="s">
        <v>1130</v>
      </c>
      <c r="C12" s="354" t="s">
        <v>2310</v>
      </c>
      <c r="D12" s="278"/>
      <c r="E12" s="215" t="s">
        <v>1108</v>
      </c>
      <c r="F12" s="215" t="s">
        <v>655</v>
      </c>
      <c r="G12" s="215" t="s">
        <v>13459</v>
      </c>
      <c r="H12" s="355">
        <v>0</v>
      </c>
      <c r="I12" s="356" t="s">
        <v>1557</v>
      </c>
      <c r="J12" s="356" t="s">
        <v>1558</v>
      </c>
      <c r="K12" s="357"/>
      <c r="L12" s="357"/>
      <c r="M12" s="357"/>
      <c r="N12" s="357"/>
      <c r="O12" s="357"/>
      <c r="P12" s="358"/>
      <c r="Q12" s="359"/>
      <c r="R12" s="215" t="str">
        <f ca="1">IF(ISERROR($V12),"",OFFSET('Smelter Look-up'!$C$4,$V12-4,0)&amp;"")</f>
        <v>Asahi Pretec Corp.</v>
      </c>
      <c r="S12" s="222" t="str">
        <f t="shared" ca="1" si="3"/>
        <v>JP</v>
      </c>
      <c r="T12" s="222" t="str">
        <f ca="1">IF(B12="","",IF(ISERROR(MATCH($J12,SorP!$B$1:$B$6230,0)),"",INDIRECT("'SorP'!$A$"&amp;MATCH($J12,SorP!$B$1:$B$6230,0))))</f>
        <v>JP-28</v>
      </c>
      <c r="U12" s="238"/>
      <c r="V12" s="270">
        <f>IF(C12="",NA(),MATCH($B12&amp;$C12,'Smelter Look-up'!$J:$J,0))</f>
        <v>26</v>
      </c>
      <c r="W12" s="271"/>
      <c r="X12" s="271">
        <f t="shared" si="4"/>
        <v>0</v>
      </c>
      <c r="Y12" s="271"/>
      <c r="Z12" s="271"/>
      <c r="AB12" s="273" t="str">
        <f t="shared" si="5"/>
        <v>GoldAsahi Pretec Corp.</v>
      </c>
    </row>
    <row r="13" spans="1:34" s="272" customFormat="1" ht="82.2" customHeight="1">
      <c r="A13" s="324"/>
      <c r="B13" s="215" t="s">
        <v>1130</v>
      </c>
      <c r="C13" s="354" t="s">
        <v>2157</v>
      </c>
      <c r="D13" s="278"/>
      <c r="E13" s="215" t="s">
        <v>1108</v>
      </c>
      <c r="F13" s="215" t="s">
        <v>656</v>
      </c>
      <c r="G13" s="215" t="s">
        <v>13459</v>
      </c>
      <c r="H13" s="355">
        <v>0</v>
      </c>
      <c r="I13" s="356" t="s">
        <v>1560</v>
      </c>
      <c r="J13" s="356" t="s">
        <v>1561</v>
      </c>
      <c r="K13" s="357"/>
      <c r="L13" s="357"/>
      <c r="M13" s="357"/>
      <c r="N13" s="357"/>
      <c r="O13" s="357"/>
      <c r="P13" s="358"/>
      <c r="Q13" s="359"/>
      <c r="R13" s="215" t="str">
        <f ca="1">IF(ISERROR($V13),"",OFFSET('Smelter Look-up'!$C$4,$V13-4,0)&amp;"")</f>
        <v>Asaka Riken Co., Ltd.</v>
      </c>
      <c r="S13" s="222" t="str">
        <f t="shared" ca="1" si="3"/>
        <v>JP</v>
      </c>
      <c r="T13" s="222" t="str">
        <f ca="1">IF(B13="","",IF(ISERROR(MATCH($J13,SorP!$B$1:$B$6230,0)),"",INDIRECT("'SorP'!$A$"&amp;MATCH($J13,SorP!$B$1:$B$6230,0))))</f>
        <v>JP-07</v>
      </c>
      <c r="U13" s="238"/>
      <c r="V13" s="270">
        <f>IF(C13="",NA(),MATCH($B13&amp;$C13,'Smelter Look-up'!$J:$J,0))</f>
        <v>29</v>
      </c>
      <c r="W13" s="271"/>
      <c r="X13" s="271">
        <f t="shared" si="4"/>
        <v>0</v>
      </c>
      <c r="Y13" s="271"/>
      <c r="Z13" s="271"/>
      <c r="AB13" s="273" t="str">
        <f t="shared" si="5"/>
        <v>GoldAsaka Riken Co., Ltd.</v>
      </c>
    </row>
    <row r="14" spans="1:34" s="272" customFormat="1" ht="82.2" customHeight="1">
      <c r="A14" s="324"/>
      <c r="B14" s="215" t="s">
        <v>1132</v>
      </c>
      <c r="C14" s="354" t="s">
        <v>2157</v>
      </c>
      <c r="D14" s="278"/>
      <c r="E14" s="215" t="s">
        <v>1108</v>
      </c>
      <c r="F14" s="215" t="s">
        <v>2557</v>
      </c>
      <c r="G14" s="215" t="s">
        <v>13459</v>
      </c>
      <c r="H14" s="355">
        <v>0</v>
      </c>
      <c r="I14" s="356" t="s">
        <v>1560</v>
      </c>
      <c r="J14" s="356" t="s">
        <v>1561</v>
      </c>
      <c r="K14" s="357"/>
      <c r="L14" s="357"/>
      <c r="M14" s="357"/>
      <c r="N14" s="357"/>
      <c r="O14" s="357"/>
      <c r="P14" s="358"/>
      <c r="Q14" s="359"/>
      <c r="R14" s="215" t="str">
        <f ca="1">IF(ISERROR($V14),"",OFFSET('Smelter Look-up'!$C$4,$V14-4,0)&amp;"")</f>
        <v>Asaka Riken Co., Ltd.</v>
      </c>
      <c r="S14" s="222" t="str">
        <f t="shared" ca="1" si="3"/>
        <v>JP</v>
      </c>
      <c r="T14" s="222" t="str">
        <f ca="1">IF(B14="","",IF(ISERROR(MATCH($J14,SorP!$B$1:$B$6230,0)),"",INDIRECT("'SorP'!$A$"&amp;MATCH($J14,SorP!$B$1:$B$6230,0))))</f>
        <v>JP-07</v>
      </c>
      <c r="U14" s="238"/>
      <c r="V14" s="270">
        <f>IF(C14="",NA(),MATCH($B14&amp;$C14,'Smelter Look-up'!$J:$J,0))</f>
        <v>315</v>
      </c>
      <c r="W14" s="271"/>
      <c r="X14" s="271">
        <f t="shared" si="4"/>
        <v>0</v>
      </c>
      <c r="Y14" s="271"/>
      <c r="Z14" s="271"/>
      <c r="AB14" s="273" t="str">
        <f t="shared" si="5"/>
        <v>TantalumAsaka Riken Co., Ltd.</v>
      </c>
    </row>
    <row r="15" spans="1:34" s="272" customFormat="1" ht="82.2" customHeight="1">
      <c r="A15" s="324"/>
      <c r="B15" s="215" t="s">
        <v>1133</v>
      </c>
      <c r="C15" s="354" t="s">
        <v>148</v>
      </c>
      <c r="D15" s="278"/>
      <c r="E15" s="215" t="s">
        <v>2463</v>
      </c>
      <c r="F15" s="215" t="s">
        <v>793</v>
      </c>
      <c r="G15" s="215" t="s">
        <v>13459</v>
      </c>
      <c r="H15" s="355">
        <v>0</v>
      </c>
      <c r="I15" s="356" t="s">
        <v>1837</v>
      </c>
      <c r="J15" s="356" t="s">
        <v>1838</v>
      </c>
      <c r="K15" s="357"/>
      <c r="L15" s="357"/>
      <c r="M15" s="357"/>
      <c r="N15" s="357"/>
      <c r="O15" s="357"/>
      <c r="P15" s="358"/>
      <c r="Q15" s="359"/>
      <c r="R15" s="215" t="str">
        <f ca="1">IF(ISERROR($V15),"",OFFSET('Smelter Look-up'!$C$4,$V15-4,0)&amp;"")</f>
        <v>Kennametal Huntsville</v>
      </c>
      <c r="S15" s="222" t="str">
        <f t="shared" ca="1" si="3"/>
        <v>US</v>
      </c>
      <c r="T15" s="222" t="str">
        <f ca="1">IF(B15="","",IF(ISERROR(MATCH($J15,SorP!$B$1:$B$6230,0)),"",INDIRECT("'SorP'!$A$"&amp;MATCH($J15,SorP!$B$1:$B$6230,0))))</f>
        <v>US-AL</v>
      </c>
      <c r="U15" s="238"/>
      <c r="V15" s="270">
        <f>IF(C15="",NA(),MATCH($B15&amp;$C15,'Smelter Look-up'!$J:$J,0))</f>
        <v>583</v>
      </c>
      <c r="W15" s="271"/>
      <c r="X15" s="271">
        <f t="shared" si="4"/>
        <v>0</v>
      </c>
      <c r="Y15" s="271"/>
      <c r="Z15" s="271"/>
      <c r="AB15" s="273" t="str">
        <f t="shared" si="5"/>
        <v>TungstenKennametal Huntsville</v>
      </c>
    </row>
    <row r="16" spans="1:34" s="272" customFormat="1" ht="82.2" customHeight="1">
      <c r="A16" s="324"/>
      <c r="B16" s="215" t="s">
        <v>1130</v>
      </c>
      <c r="C16" s="354" t="s">
        <v>1224</v>
      </c>
      <c r="D16" s="278"/>
      <c r="E16" s="215" t="s">
        <v>1101</v>
      </c>
      <c r="F16" s="215" t="s">
        <v>658</v>
      </c>
      <c r="G16" s="215" t="s">
        <v>13459</v>
      </c>
      <c r="H16" s="355">
        <v>0</v>
      </c>
      <c r="I16" s="356" t="s">
        <v>1563</v>
      </c>
      <c r="J16" s="356" t="s">
        <v>1563</v>
      </c>
      <c r="K16" s="357"/>
      <c r="L16" s="357"/>
      <c r="M16" s="357"/>
      <c r="N16" s="357"/>
      <c r="O16" s="357"/>
      <c r="P16" s="358"/>
      <c r="Q16" s="359"/>
      <c r="R16" s="215" t="str">
        <f ca="1">IF(ISERROR($V16),"",OFFSET('Smelter Look-up'!$C$4,$V16-4,0)&amp;"")</f>
        <v>Aurubis AG</v>
      </c>
      <c r="S16" s="222" t="str">
        <f t="shared" ca="1" si="3"/>
        <v>DE</v>
      </c>
      <c r="T16" s="222" t="str">
        <f ca="1">IF(B16="","",IF(ISERROR(MATCH($J16,SorP!$B$1:$B$6230,0)),"",INDIRECT("'SorP'!$A$"&amp;MATCH($J16,SorP!$B$1:$B$6230,0))))</f>
        <v>DE-HH</v>
      </c>
      <c r="U16" s="238"/>
      <c r="V16" s="270">
        <f>IF(C16="",NA(),MATCH($B16&amp;$C16,'Smelter Look-up'!$J:$J,0))</f>
        <v>34</v>
      </c>
      <c r="W16" s="271"/>
      <c r="X16" s="271">
        <f t="shared" si="4"/>
        <v>0</v>
      </c>
      <c r="Y16" s="271"/>
      <c r="Z16" s="271"/>
      <c r="AB16" s="273" t="str">
        <f t="shared" si="5"/>
        <v>GoldAurubis AG</v>
      </c>
    </row>
    <row r="17" spans="1:28" s="272" customFormat="1" ht="82.2" customHeight="1">
      <c r="A17" s="324"/>
      <c r="B17" s="215" t="s">
        <v>1130</v>
      </c>
      <c r="C17" s="354" t="s">
        <v>1226</v>
      </c>
      <c r="D17" s="278"/>
      <c r="E17" s="215" t="s">
        <v>887</v>
      </c>
      <c r="F17" s="215" t="s">
        <v>660</v>
      </c>
      <c r="G17" s="215" t="s">
        <v>13459</v>
      </c>
      <c r="H17" s="355">
        <v>0</v>
      </c>
      <c r="I17" s="356" t="s">
        <v>1565</v>
      </c>
      <c r="J17" s="356" t="s">
        <v>10485</v>
      </c>
      <c r="K17" s="357"/>
      <c r="L17" s="357"/>
      <c r="M17" s="357"/>
      <c r="N17" s="357"/>
      <c r="O17" s="357"/>
      <c r="P17" s="358"/>
      <c r="Q17" s="359"/>
      <c r="R17" s="215" t="str">
        <f ca="1">IF(ISERROR($V17),"",OFFSET('Smelter Look-up'!$C$4,$V17-4,0)&amp;"")</f>
        <v>Boliden AB</v>
      </c>
      <c r="S17" s="222" t="str">
        <f t="shared" ca="1" si="3"/>
        <v>SE</v>
      </c>
      <c r="T17" s="222" t="str">
        <f ca="1">IF(B17="","",IF(ISERROR(MATCH($J17,SorP!$B$1:$B$6230,0)),"",INDIRECT("'SorP'!$A$"&amp;MATCH($J17,SorP!$B$1:$B$6230,0))))</f>
        <v>SE-AC</v>
      </c>
      <c r="U17" s="238"/>
      <c r="V17" s="270">
        <f>IF(C17="",NA(),MATCH($B17&amp;$C17,'Smelter Look-up'!$J:$J,0))</f>
        <v>39</v>
      </c>
      <c r="W17" s="271"/>
      <c r="X17" s="271">
        <f t="shared" si="4"/>
        <v>0</v>
      </c>
      <c r="Y17" s="271"/>
      <c r="Z17" s="271"/>
      <c r="AB17" s="273" t="str">
        <f t="shared" si="5"/>
        <v>GoldBoliden AB</v>
      </c>
    </row>
    <row r="18" spans="1:28" s="272" customFormat="1" ht="82.2" customHeight="1">
      <c r="A18" s="214"/>
      <c r="B18" s="215" t="s">
        <v>1130</v>
      </c>
      <c r="C18" s="354" t="s">
        <v>661</v>
      </c>
      <c r="D18" s="278"/>
      <c r="E18" s="215" t="s">
        <v>1101</v>
      </c>
      <c r="F18" s="215" t="s">
        <v>662</v>
      </c>
      <c r="G18" s="215" t="s">
        <v>13459</v>
      </c>
      <c r="H18" s="355">
        <v>0</v>
      </c>
      <c r="I18" s="356" t="s">
        <v>1549</v>
      </c>
      <c r="J18" s="356" t="s">
        <v>1550</v>
      </c>
      <c r="K18" s="357"/>
      <c r="L18" s="357"/>
      <c r="M18" s="357"/>
      <c r="N18" s="357"/>
      <c r="O18" s="357"/>
      <c r="P18" s="358"/>
      <c r="Q18" s="359"/>
      <c r="R18" s="215" t="str">
        <f ca="1">IF(ISERROR($V18),"",OFFSET('Smelter Look-up'!$C$4,$V18-4,0)&amp;"")</f>
        <v>C. Hafner GmbH + Co. KG</v>
      </c>
      <c r="S18" s="222" t="str">
        <f t="shared" ca="1" si="3"/>
        <v>DE</v>
      </c>
      <c r="T18" s="222" t="str">
        <f ca="1">IF(B18="","",IF(ISERROR(MATCH($J18,SorP!$B$1:$B$6230,0)),"",INDIRECT("'SorP'!$A$"&amp;MATCH($J18,SorP!$B$1:$B$6230,0))))</f>
        <v>DE-BW</v>
      </c>
      <c r="U18" s="238"/>
      <c r="V18" s="270">
        <f>IF(C18="",NA(),MATCH($B18&amp;$C18,'Smelter Look-up'!$J:$J,0))</f>
        <v>40</v>
      </c>
      <c r="W18" s="271"/>
      <c r="X18" s="271">
        <f t="shared" si="4"/>
        <v>0</v>
      </c>
      <c r="Y18" s="271"/>
      <c r="Z18" s="271"/>
      <c r="AB18" s="273" t="str">
        <f t="shared" si="5"/>
        <v>GoldC. Hafner GmbH + Co. KG</v>
      </c>
    </row>
    <row r="19" spans="1:28" s="272" customFormat="1" ht="82.2" customHeight="1">
      <c r="A19" s="214"/>
      <c r="B19" s="215" t="s">
        <v>1130</v>
      </c>
      <c r="C19" s="354" t="s">
        <v>2259</v>
      </c>
      <c r="D19" s="278"/>
      <c r="E19" s="215" t="s">
        <v>1097</v>
      </c>
      <c r="F19" s="215" t="s">
        <v>664</v>
      </c>
      <c r="G19" s="215" t="s">
        <v>13459</v>
      </c>
      <c r="H19" s="355">
        <v>0</v>
      </c>
      <c r="I19" s="356" t="s">
        <v>1568</v>
      </c>
      <c r="J19" s="356" t="s">
        <v>1569</v>
      </c>
      <c r="K19" s="357"/>
      <c r="L19" s="357"/>
      <c r="M19" s="357"/>
      <c r="N19" s="357"/>
      <c r="O19" s="357"/>
      <c r="P19" s="358"/>
      <c r="Q19" s="359"/>
      <c r="R19" s="215" t="str">
        <f ca="1">IF(ISERROR($V19),"",OFFSET('Smelter Look-up'!$C$4,$V19-4,0)&amp;"")</f>
        <v>CCR Refinery - Glencore Canada Corporation</v>
      </c>
      <c r="S19" s="222" t="str">
        <f t="shared" ca="1" si="3"/>
        <v>CA</v>
      </c>
      <c r="T19" s="222" t="str">
        <f ca="1">IF(B19="","",IF(ISERROR(MATCH($J19,SorP!$B$1:$B$6230,0)),"",INDIRECT("'SorP'!$A$"&amp;MATCH($J19,SorP!$B$1:$B$6230,0))))</f>
        <v>CA-QC</v>
      </c>
      <c r="U19" s="238"/>
      <c r="V19" s="270">
        <f>IF(C19="",NA(),MATCH($B19&amp;$C19,'Smelter Look-up'!$J:$J,0))</f>
        <v>44</v>
      </c>
      <c r="W19" s="271"/>
      <c r="X19" s="271">
        <f t="shared" si="4"/>
        <v>0</v>
      </c>
      <c r="Y19" s="271"/>
      <c r="Z19" s="271"/>
      <c r="AB19" s="273" t="str">
        <f t="shared" si="5"/>
        <v>GoldCCR Refinery - Glencore Canada Corporation</v>
      </c>
    </row>
    <row r="20" spans="1:28" s="272" customFormat="1" ht="82.2" customHeight="1">
      <c r="A20" s="214"/>
      <c r="B20" s="215" t="s">
        <v>1132</v>
      </c>
      <c r="C20" s="354" t="s">
        <v>2</v>
      </c>
      <c r="D20" s="278"/>
      <c r="E20" s="215" t="s">
        <v>1100</v>
      </c>
      <c r="F20" s="215" t="s">
        <v>747</v>
      </c>
      <c r="G20" s="215" t="s">
        <v>13459</v>
      </c>
      <c r="H20" s="355">
        <v>0</v>
      </c>
      <c r="I20" s="356" t="s">
        <v>1597</v>
      </c>
      <c r="J20" s="356" t="s">
        <v>13846</v>
      </c>
      <c r="K20" s="357"/>
      <c r="L20" s="357"/>
      <c r="M20" s="357"/>
      <c r="N20" s="357"/>
      <c r="O20" s="357"/>
      <c r="P20" s="358"/>
      <c r="Q20" s="359"/>
      <c r="R20" s="215" t="str">
        <f ca="1">IF(ISERROR($V20),"",OFFSET('Smelter Look-up'!$C$4,$V20-4,0)&amp;"")</f>
        <v>Changsha South Tantalum Niobium Co., Ltd.</v>
      </c>
      <c r="S20" s="222" t="str">
        <f t="shared" ca="1" si="3"/>
        <v>CN</v>
      </c>
      <c r="T20" s="222" t="str">
        <f ca="1">IF(B20="","",IF(ISERROR(MATCH($J20,SorP!$B$1:$B$6230,0)),"",INDIRECT("'SorP'!$A$"&amp;MATCH($J20,SorP!$B$1:$B$6230,0))))</f>
        <v>CN-HN</v>
      </c>
      <c r="U20" s="238"/>
      <c r="V20" s="270">
        <f>IF(C20="",NA(),MATCH($B20&amp;$C20,'Smelter Look-up'!$J:$J,0))</f>
        <v>316</v>
      </c>
      <c r="W20" s="271"/>
      <c r="X20" s="271">
        <f t="shared" si="4"/>
        <v>0</v>
      </c>
      <c r="Y20" s="271"/>
      <c r="Z20" s="271"/>
      <c r="AB20" s="273" t="str">
        <f t="shared" si="5"/>
        <v>TantalumChangsha South Tantalum Niobium Co., Ltd.</v>
      </c>
    </row>
    <row r="21" spans="1:28" s="272" customFormat="1" ht="82.2" customHeight="1">
      <c r="A21" s="214"/>
      <c r="B21" s="215" t="s">
        <v>1131</v>
      </c>
      <c r="C21" s="354" t="s">
        <v>2363</v>
      </c>
      <c r="D21" s="278"/>
      <c r="E21" s="215" t="s">
        <v>1100</v>
      </c>
      <c r="F21" s="215" t="s">
        <v>2303</v>
      </c>
      <c r="G21" s="215" t="s">
        <v>13459</v>
      </c>
      <c r="H21" s="355">
        <v>0</v>
      </c>
      <c r="I21" s="356" t="s">
        <v>1788</v>
      </c>
      <c r="J21" s="356" t="s">
        <v>13846</v>
      </c>
      <c r="K21" s="357"/>
      <c r="L21" s="357"/>
      <c r="M21" s="357"/>
      <c r="N21" s="357"/>
      <c r="O21" s="357"/>
      <c r="P21" s="358"/>
      <c r="Q21" s="359"/>
      <c r="R21" s="215" t="str">
        <f ca="1">IF(ISERROR($V21),"",OFFSET('Smelter Look-up'!$C$4,$V21-4,0)&amp;"")</f>
        <v>Chenzhou Yunxiang Mining and Metallurgy Co., Ltd.</v>
      </c>
      <c r="S21" s="222" t="str">
        <f t="shared" ca="1" si="3"/>
        <v>CN</v>
      </c>
      <c r="T21" s="222" t="str">
        <f ca="1">IF(B21="","",IF(ISERROR(MATCH($J21,SorP!$B$1:$B$6230,0)),"",INDIRECT("'SorP'!$A$"&amp;MATCH($J21,SorP!$B$1:$B$6230,0))))</f>
        <v>CN-HN</v>
      </c>
      <c r="U21" s="238"/>
      <c r="V21" s="270">
        <f>IF(C21="",NA(),MATCH($B21&amp;$C21,'Smelter Look-up'!$J:$J,0))</f>
        <v>392</v>
      </c>
      <c r="W21" s="271"/>
      <c r="X21" s="271">
        <f t="shared" si="4"/>
        <v>0</v>
      </c>
      <c r="Y21" s="271"/>
      <c r="Z21" s="271"/>
      <c r="AB21" s="273" t="str">
        <f t="shared" si="5"/>
        <v>TinChenzhou Yunxiang Mining and Metallurgy Co., Ltd.</v>
      </c>
    </row>
    <row r="22" spans="1:28" s="272" customFormat="1" ht="82.2" customHeight="1">
      <c r="A22" s="214"/>
      <c r="B22" s="215" t="s">
        <v>1130</v>
      </c>
      <c r="C22" s="354" t="s">
        <v>53</v>
      </c>
      <c r="D22" s="278"/>
      <c r="E22" s="215" t="s">
        <v>1107</v>
      </c>
      <c r="F22" s="215" t="s">
        <v>666</v>
      </c>
      <c r="G22" s="215" t="s">
        <v>13459</v>
      </c>
      <c r="H22" s="355">
        <v>0</v>
      </c>
      <c r="I22" s="356" t="s">
        <v>1576</v>
      </c>
      <c r="J22" s="356" t="s">
        <v>6576</v>
      </c>
      <c r="K22" s="357"/>
      <c r="L22" s="357"/>
      <c r="M22" s="357"/>
      <c r="N22" s="357"/>
      <c r="O22" s="357"/>
      <c r="P22" s="358"/>
      <c r="Q22" s="359"/>
      <c r="R22" s="215" t="str">
        <f ca="1">IF(ISERROR($V22),"",OFFSET('Smelter Look-up'!$C$4,$V22-4,0)&amp;"")</f>
        <v>Chimet S.p.A.</v>
      </c>
      <c r="S22" s="222" t="str">
        <f t="shared" ca="1" si="3"/>
        <v>IT</v>
      </c>
      <c r="T22" s="222" t="str">
        <f ca="1">IF(B22="","",IF(ISERROR(MATCH($J22,SorP!$B$1:$B$6230,0)),"",INDIRECT("'SorP'!$A$"&amp;MATCH($J22,SorP!$B$1:$B$6230,0))))</f>
        <v>IT-52</v>
      </c>
      <c r="U22" s="238"/>
      <c r="V22" s="270">
        <f>IF(C22="",NA(),MATCH($B22&amp;$C22,'Smelter Look-up'!$J:$J,0))</f>
        <v>52</v>
      </c>
      <c r="W22" s="271"/>
      <c r="X22" s="271">
        <f t="shared" si="4"/>
        <v>0</v>
      </c>
      <c r="Y22" s="271"/>
      <c r="Z22" s="271"/>
      <c r="AB22" s="273" t="str">
        <f t="shared" si="5"/>
        <v>GoldChimet S.p.A.</v>
      </c>
    </row>
    <row r="23" spans="1:28" s="272" customFormat="1" ht="82.2" customHeight="1">
      <c r="A23" s="214"/>
      <c r="B23" s="215" t="s">
        <v>1133</v>
      </c>
      <c r="C23" s="354" t="s">
        <v>1379</v>
      </c>
      <c r="D23" s="278"/>
      <c r="E23" s="215" t="s">
        <v>1100</v>
      </c>
      <c r="F23" s="215" t="s">
        <v>795</v>
      </c>
      <c r="G23" s="215" t="s">
        <v>13459</v>
      </c>
      <c r="H23" s="355">
        <v>0</v>
      </c>
      <c r="I23" s="356" t="s">
        <v>1787</v>
      </c>
      <c r="J23" s="356" t="s">
        <v>13842</v>
      </c>
      <c r="K23" s="357"/>
      <c r="L23" s="357"/>
      <c r="M23" s="357"/>
      <c r="N23" s="357"/>
      <c r="O23" s="357"/>
      <c r="P23" s="358"/>
      <c r="Q23" s="359"/>
      <c r="R23" s="215" t="str">
        <f ca="1">IF(ISERROR($V23),"",OFFSET('Smelter Look-up'!$C$4,$V23-4,0)&amp;"")</f>
        <v>Chongyi Zhangyuan Tungsten Co., Ltd.</v>
      </c>
      <c r="S23" s="222" t="str">
        <f t="shared" ca="1" si="3"/>
        <v>CN</v>
      </c>
      <c r="T23" s="222" t="str">
        <f ca="1">IF(B23="","",IF(ISERROR(MATCH($J23,SorP!$B$1:$B$6230,0)),"",INDIRECT("'SorP'!$A$"&amp;MATCH($J23,SorP!$B$1:$B$6230,0))))</f>
        <v>CN-JX</v>
      </c>
      <c r="U23" s="238"/>
      <c r="V23" s="270">
        <f>IF(C23="",NA(),MATCH($B23&amp;$C23,'Smelter Look-up'!$J:$J,0))</f>
        <v>550</v>
      </c>
      <c r="W23" s="271"/>
      <c r="X23" s="271">
        <f t="shared" si="4"/>
        <v>0</v>
      </c>
      <c r="Y23" s="271"/>
      <c r="Z23" s="271"/>
      <c r="AB23" s="273" t="str">
        <f t="shared" si="5"/>
        <v>TungstenChongyi Zhangyuan Tungsten Co., Ltd.</v>
      </c>
    </row>
    <row r="24" spans="1:28" s="272" customFormat="1" ht="82.2" customHeight="1">
      <c r="A24" s="214"/>
      <c r="B24" s="215" t="s">
        <v>1130</v>
      </c>
      <c r="C24" s="354" t="s">
        <v>539</v>
      </c>
      <c r="D24" s="278"/>
      <c r="E24" s="215" t="s">
        <v>1108</v>
      </c>
      <c r="F24" s="215" t="s">
        <v>667</v>
      </c>
      <c r="G24" s="215" t="s">
        <v>13459</v>
      </c>
      <c r="H24" s="355">
        <v>0</v>
      </c>
      <c r="I24" s="356" t="s">
        <v>1577</v>
      </c>
      <c r="J24" s="356" t="s">
        <v>1548</v>
      </c>
      <c r="K24" s="357"/>
      <c r="L24" s="357"/>
      <c r="M24" s="357"/>
      <c r="N24" s="357"/>
      <c r="O24" s="357"/>
      <c r="P24" s="358"/>
      <c r="Q24" s="359"/>
      <c r="R24" s="215" t="str">
        <f ca="1">IF(ISERROR($V24),"",OFFSET('Smelter Look-up'!$C$4,$V24-4,0)&amp;"")</f>
        <v>Chugai Mining</v>
      </c>
      <c r="S24" s="222" t="str">
        <f t="shared" ca="1" si="3"/>
        <v>JP</v>
      </c>
      <c r="T24" s="222" t="str">
        <f ca="1">IF(B24="","",IF(ISERROR(MATCH($J24,SorP!$B$1:$B$6230,0)),"",INDIRECT("'SorP'!$A$"&amp;MATCH($J24,SorP!$B$1:$B$6230,0))))</f>
        <v>JP-13</v>
      </c>
      <c r="U24" s="238"/>
      <c r="V24" s="270">
        <f>IF(C24="",NA(),MATCH($B24&amp;$C24,'Smelter Look-up'!$J:$J,0))</f>
        <v>55</v>
      </c>
      <c r="W24" s="271"/>
      <c r="X24" s="271">
        <f t="shared" si="4"/>
        <v>0</v>
      </c>
      <c r="Y24" s="271"/>
      <c r="Z24" s="271"/>
      <c r="AB24" s="273" t="str">
        <f t="shared" si="5"/>
        <v>GoldChugai Mining</v>
      </c>
    </row>
    <row r="25" spans="1:28" s="272" customFormat="1" ht="82.2" customHeight="1">
      <c r="A25" s="214"/>
      <c r="B25" s="215" t="s">
        <v>1131</v>
      </c>
      <c r="C25" s="354" t="s">
        <v>49</v>
      </c>
      <c r="D25" s="278"/>
      <c r="E25" s="215" t="s">
        <v>2463</v>
      </c>
      <c r="F25" s="215" t="s">
        <v>766</v>
      </c>
      <c r="G25" s="215" t="s">
        <v>13459</v>
      </c>
      <c r="H25" s="355">
        <v>0</v>
      </c>
      <c r="I25" s="356" t="s">
        <v>1773</v>
      </c>
      <c r="J25" s="356" t="s">
        <v>1749</v>
      </c>
      <c r="K25" s="357"/>
      <c r="L25" s="357"/>
      <c r="M25" s="357"/>
      <c r="N25" s="357"/>
      <c r="O25" s="357"/>
      <c r="P25" s="358"/>
      <c r="Q25" s="359"/>
      <c r="R25" s="215" t="str">
        <f ca="1">IF(ISERROR($V25),"",OFFSET('Smelter Look-up'!$C$4,$V25-4,0)&amp;"")</f>
        <v>Alpha</v>
      </c>
      <c r="S25" s="222" t="str">
        <f t="shared" ca="1" si="3"/>
        <v>US</v>
      </c>
      <c r="T25" s="222" t="str">
        <f ca="1">IF(B25="","",IF(ISERROR(MATCH($J25,SorP!$B$1:$B$6230,0)),"",INDIRECT("'SorP'!$A$"&amp;MATCH($J25,SorP!$B$1:$B$6230,0))))</f>
        <v>US-PA</v>
      </c>
      <c r="U25" s="238"/>
      <c r="V25" s="270">
        <f>IF(C25="",NA(),MATCH($B25&amp;$C25,'Smelter Look-up'!$J:$J,0))</f>
        <v>384</v>
      </c>
      <c r="W25" s="271"/>
      <c r="X25" s="271">
        <f t="shared" si="4"/>
        <v>0</v>
      </c>
      <c r="Y25" s="271"/>
      <c r="Z25" s="271"/>
      <c r="AB25" s="273" t="str">
        <f t="shared" si="5"/>
        <v>TinAlpha</v>
      </c>
    </row>
    <row r="26" spans="1:28" s="272" customFormat="1" ht="82.2" customHeight="1">
      <c r="A26" s="214"/>
      <c r="B26" s="215" t="s">
        <v>1130</v>
      </c>
      <c r="C26" s="354" t="s">
        <v>2275</v>
      </c>
      <c r="D26" s="278"/>
      <c r="E26" s="215" t="s">
        <v>1111</v>
      </c>
      <c r="F26" s="215" t="s">
        <v>670</v>
      </c>
      <c r="G26" s="215" t="s">
        <v>13459</v>
      </c>
      <c r="H26" s="355">
        <v>0</v>
      </c>
      <c r="I26" s="356" t="s">
        <v>1580</v>
      </c>
      <c r="J26" s="356" t="s">
        <v>13085</v>
      </c>
      <c r="K26" s="357"/>
      <c r="L26" s="357"/>
      <c r="M26" s="357"/>
      <c r="N26" s="357"/>
      <c r="O26" s="357"/>
      <c r="P26" s="358"/>
      <c r="Q26" s="359"/>
      <c r="R26" s="215" t="str">
        <f ca="1">IF(ISERROR($V26),"",OFFSET('Smelter Look-up'!$C$4,$V26-4,0)&amp;"")</f>
        <v>DSC (Do Sung Corporation)</v>
      </c>
      <c r="S26" s="222" t="str">
        <f t="shared" ca="1" si="3"/>
        <v>KR</v>
      </c>
      <c r="T26" s="222" t="str">
        <f ca="1">IF(B26="","",IF(ISERROR(MATCH($J26,SorP!$B$1:$B$6230,0)),"",INDIRECT("'SorP'!$A$"&amp;MATCH($J26,SorP!$B$1:$B$6230,0))))</f>
        <v>KR-41</v>
      </c>
      <c r="U26" s="238"/>
      <c r="V26" s="270">
        <f>IF(C26="",NA(),MATCH($B26&amp;$C26,'Smelter Look-up'!$J:$J,0))</f>
        <v>69</v>
      </c>
      <c r="W26" s="271"/>
      <c r="X26" s="271">
        <f t="shared" si="4"/>
        <v>0</v>
      </c>
      <c r="Y26" s="271"/>
      <c r="Z26" s="271"/>
      <c r="AB26" s="273" t="str">
        <f t="shared" si="5"/>
        <v>GoldDSC (Do Sung Corporation)</v>
      </c>
    </row>
    <row r="27" spans="1:28" s="272" customFormat="1" ht="82.2" customHeight="1">
      <c r="A27" s="214"/>
      <c r="B27" s="215" t="s">
        <v>1130</v>
      </c>
      <c r="C27" s="354" t="s">
        <v>906</v>
      </c>
      <c r="D27" s="278"/>
      <c r="E27" s="215" t="s">
        <v>1108</v>
      </c>
      <c r="F27" s="215" t="s">
        <v>673</v>
      </c>
      <c r="G27" s="215" t="s">
        <v>13459</v>
      </c>
      <c r="H27" s="355">
        <v>0</v>
      </c>
      <c r="I27" s="356" t="s">
        <v>1581</v>
      </c>
      <c r="J27" s="356" t="s">
        <v>1582</v>
      </c>
      <c r="K27" s="357"/>
      <c r="L27" s="357"/>
      <c r="M27" s="357"/>
      <c r="N27" s="357"/>
      <c r="O27" s="357"/>
      <c r="P27" s="358"/>
      <c r="Q27" s="359"/>
      <c r="R27" s="215" t="str">
        <f ca="1">IF(ISERROR($V27),"",OFFSET('Smelter Look-up'!$C$4,$V27-4,0)&amp;"")</f>
        <v>Dowa</v>
      </c>
      <c r="S27" s="222" t="str">
        <f t="shared" ca="1" si="3"/>
        <v>JP</v>
      </c>
      <c r="T27" s="222" t="str">
        <f ca="1">IF(B27="","",IF(ISERROR(MATCH($J27,SorP!$B$1:$B$6230,0)),"",INDIRECT("'SorP'!$A$"&amp;MATCH($J27,SorP!$B$1:$B$6230,0))))</f>
        <v>JP-05</v>
      </c>
      <c r="U27" s="238"/>
      <c r="V27" s="270">
        <f>IF(C27="",NA(),MATCH($B27&amp;$C27,'Smelter Look-up'!$J:$J,0))</f>
        <v>64</v>
      </c>
      <c r="W27" s="271"/>
      <c r="X27" s="271">
        <f t="shared" si="4"/>
        <v>0</v>
      </c>
      <c r="Y27" s="271"/>
      <c r="Z27" s="271"/>
      <c r="AB27" s="273" t="str">
        <f t="shared" si="5"/>
        <v>GoldDowa</v>
      </c>
    </row>
    <row r="28" spans="1:28" s="272" customFormat="1" ht="82.2" customHeight="1">
      <c r="A28" s="214"/>
      <c r="B28" s="215" t="s">
        <v>1131</v>
      </c>
      <c r="C28" s="354" t="s">
        <v>906</v>
      </c>
      <c r="D28" s="278"/>
      <c r="E28" s="215" t="s">
        <v>1108</v>
      </c>
      <c r="F28" s="215" t="s">
        <v>1410</v>
      </c>
      <c r="G28" s="215" t="s">
        <v>13459</v>
      </c>
      <c r="H28" s="355">
        <v>0</v>
      </c>
      <c r="I28" s="356" t="s">
        <v>1581</v>
      </c>
      <c r="J28" s="356" t="s">
        <v>1582</v>
      </c>
      <c r="K28" s="357"/>
      <c r="L28" s="357"/>
      <c r="M28" s="357"/>
      <c r="N28" s="357"/>
      <c r="O28" s="357"/>
      <c r="P28" s="358"/>
      <c r="Q28" s="359"/>
      <c r="R28" s="215" t="str">
        <f ca="1">IF(ISERROR($V28),"",OFFSET('Smelter Look-up'!$C$4,$V28-4,0)&amp;"")</f>
        <v>Dowa</v>
      </c>
      <c r="S28" s="222" t="str">
        <f t="shared" ca="1" si="3"/>
        <v>JP</v>
      </c>
      <c r="T28" s="222" t="str">
        <f ca="1">IF(B28="","",IF(ISERROR(MATCH($J28,SorP!$B$1:$B$6230,0)),"",INDIRECT("'SorP'!$A$"&amp;MATCH($J28,SorP!$B$1:$B$6230,0))))</f>
        <v>JP-05</v>
      </c>
      <c r="U28" s="238"/>
      <c r="V28" s="270">
        <f>IF(C28="",NA(),MATCH($B28&amp;$C28,'Smelter Look-up'!$J:$J,0))</f>
        <v>409</v>
      </c>
      <c r="W28" s="271"/>
      <c r="X28" s="271">
        <f t="shared" si="4"/>
        <v>0</v>
      </c>
      <c r="Y28" s="271"/>
      <c r="Z28" s="271"/>
      <c r="AB28" s="273" t="str">
        <f t="shared" si="5"/>
        <v>TinDowa</v>
      </c>
    </row>
    <row r="29" spans="1:28" s="272" customFormat="1" ht="82.2" customHeight="1">
      <c r="A29" s="214"/>
      <c r="B29" s="215" t="s">
        <v>1130</v>
      </c>
      <c r="C29" s="354" t="s">
        <v>14078</v>
      </c>
      <c r="D29" s="278"/>
      <c r="E29" s="215" t="s">
        <v>1108</v>
      </c>
      <c r="F29" s="215" t="s">
        <v>397</v>
      </c>
      <c r="G29" s="215" t="s">
        <v>13459</v>
      </c>
      <c r="H29" s="355">
        <v>0</v>
      </c>
      <c r="I29" s="356" t="s">
        <v>1586</v>
      </c>
      <c r="J29" s="356" t="s">
        <v>1587</v>
      </c>
      <c r="K29" s="357"/>
      <c r="L29" s="357"/>
      <c r="M29" s="357"/>
      <c r="N29" s="357"/>
      <c r="O29" s="357"/>
      <c r="P29" s="358"/>
      <c r="Q29" s="359"/>
      <c r="R29" s="215" t="str">
        <f ca="1">IF(ISERROR($V29),"",OFFSET('Smelter Look-up'!$C$4,$V29-4,0)&amp;"")</f>
        <v>Eco-System Recycling Co., Ltd. East Plant</v>
      </c>
      <c r="S29" s="222" t="str">
        <f t="shared" ca="1" si="3"/>
        <v>JP</v>
      </c>
      <c r="T29" s="222" t="str">
        <f ca="1">IF(B29="","",IF(ISERROR(MATCH($J29,SorP!$B$1:$B$6230,0)),"",INDIRECT("'SorP'!$A$"&amp;MATCH($J29,SorP!$B$1:$B$6230,0))))</f>
        <v>JP-11</v>
      </c>
      <c r="U29" s="238"/>
      <c r="V29" s="270">
        <f>IF(C29="",NA(),MATCH($B29&amp;$C29,'Smelter Look-up'!$J:$J,0))</f>
        <v>70</v>
      </c>
      <c r="W29" s="271"/>
      <c r="X29" s="271">
        <f t="shared" si="4"/>
        <v>0</v>
      </c>
      <c r="Y29" s="271"/>
      <c r="Z29" s="271"/>
      <c r="AB29" s="273" t="str">
        <f t="shared" si="5"/>
        <v>GoldEco-System Recycling Co., Ltd. East Plant</v>
      </c>
    </row>
    <row r="30" spans="1:28" s="272" customFormat="1" ht="82.2" customHeight="1">
      <c r="A30" s="214"/>
      <c r="B30" s="215" t="s">
        <v>1132</v>
      </c>
      <c r="C30" s="354" t="s">
        <v>1118</v>
      </c>
      <c r="D30" s="278"/>
      <c r="E30" s="215" t="s">
        <v>2463</v>
      </c>
      <c r="F30" s="215" t="s">
        <v>748</v>
      </c>
      <c r="G30" s="215" t="s">
        <v>13459</v>
      </c>
      <c r="H30" s="355">
        <v>0</v>
      </c>
      <c r="I30" s="356" t="s">
        <v>1727</v>
      </c>
      <c r="J30" s="356" t="s">
        <v>1706</v>
      </c>
      <c r="K30" s="357"/>
      <c r="L30" s="357"/>
      <c r="M30" s="357"/>
      <c r="N30" s="357"/>
      <c r="O30" s="357"/>
      <c r="P30" s="358"/>
      <c r="Q30" s="359"/>
      <c r="R30" s="215" t="str">
        <f ca="1">IF(ISERROR($V30),"",OFFSET('Smelter Look-up'!$C$4,$V30-4,0)&amp;"")</f>
        <v>Exotech Inc.</v>
      </c>
      <c r="S30" s="222" t="str">
        <f t="shared" ca="1" si="3"/>
        <v>US</v>
      </c>
      <c r="T30" s="222" t="str">
        <f ca="1">IF(B30="","",IF(ISERROR(MATCH($J30,SorP!$B$1:$B$6230,0)),"",INDIRECT("'SorP'!$A$"&amp;MATCH($J30,SorP!$B$1:$B$6230,0))))</f>
        <v>US-FL</v>
      </c>
      <c r="U30" s="238"/>
      <c r="V30" s="270">
        <f>IF(C30="",NA(),MATCH($B30&amp;$C30,'Smelter Look-up'!$J:$J,0))</f>
        <v>319</v>
      </c>
      <c r="W30" s="271"/>
      <c r="X30" s="271">
        <f t="shared" si="4"/>
        <v>0</v>
      </c>
      <c r="Y30" s="271"/>
      <c r="Z30" s="271"/>
      <c r="AB30" s="273" t="str">
        <f t="shared" si="5"/>
        <v>TantalumExotech Inc.</v>
      </c>
    </row>
    <row r="31" spans="1:28" s="272" customFormat="1" ht="82.2" customHeight="1">
      <c r="A31" s="214"/>
      <c r="B31" s="215" t="s">
        <v>1132</v>
      </c>
      <c r="C31" s="354" t="s">
        <v>45</v>
      </c>
      <c r="D31" s="278"/>
      <c r="E31" s="215" t="s">
        <v>1100</v>
      </c>
      <c r="F31" s="215" t="s">
        <v>749</v>
      </c>
      <c r="G31" s="215" t="s">
        <v>13459</v>
      </c>
      <c r="H31" s="355">
        <v>0</v>
      </c>
      <c r="I31" s="356" t="s">
        <v>1728</v>
      </c>
      <c r="J31" s="356" t="s">
        <v>13847</v>
      </c>
      <c r="K31" s="357"/>
      <c r="L31" s="357"/>
      <c r="M31" s="357"/>
      <c r="N31" s="357"/>
      <c r="O31" s="357"/>
      <c r="P31" s="358"/>
      <c r="Q31" s="359"/>
      <c r="R31" s="215" t="str">
        <f ca="1">IF(ISERROR($V31),"",OFFSET('Smelter Look-up'!$C$4,$V31-4,0)&amp;"")</f>
        <v>F&amp;X Electro-Materials Ltd.</v>
      </c>
      <c r="S31" s="222" t="str">
        <f t="shared" ca="1" si="3"/>
        <v>CN</v>
      </c>
      <c r="T31" s="222" t="str">
        <f ca="1">IF(B31="","",IF(ISERROR(MATCH($J31,SorP!$B$1:$B$6230,0)),"",INDIRECT("'SorP'!$A$"&amp;MATCH($J31,SorP!$B$1:$B$6230,0))))</f>
        <v>CN-GD</v>
      </c>
      <c r="U31" s="238"/>
      <c r="V31" s="270">
        <f>IF(C31="",NA(),MATCH($B31&amp;$C31,'Smelter Look-up'!$J:$J,0))</f>
        <v>321</v>
      </c>
      <c r="W31" s="271"/>
      <c r="X31" s="271">
        <f t="shared" si="4"/>
        <v>0</v>
      </c>
      <c r="Y31" s="271"/>
      <c r="Z31" s="271"/>
      <c r="AB31" s="273" t="str">
        <f t="shared" si="5"/>
        <v>TantalumF&amp;X Electro-Materials Ltd.</v>
      </c>
    </row>
    <row r="32" spans="1:28" s="272" customFormat="1" ht="82.2" customHeight="1">
      <c r="A32" s="214"/>
      <c r="B32" s="215" t="s">
        <v>1131</v>
      </c>
      <c r="C32" s="354" t="s">
        <v>815</v>
      </c>
      <c r="D32" s="278"/>
      <c r="E32" s="215" t="s">
        <v>882</v>
      </c>
      <c r="F32" s="215" t="s">
        <v>769</v>
      </c>
      <c r="G32" s="215" t="s">
        <v>13459</v>
      </c>
      <c r="H32" s="355">
        <v>0</v>
      </c>
      <c r="I32" s="356" t="s">
        <v>1785</v>
      </c>
      <c r="J32" s="356" t="s">
        <v>9711</v>
      </c>
      <c r="K32" s="357"/>
      <c r="L32" s="357"/>
      <c r="M32" s="357"/>
      <c r="N32" s="357"/>
      <c r="O32" s="357"/>
      <c r="P32" s="358"/>
      <c r="Q32" s="359"/>
      <c r="R32" s="215" t="str">
        <f ca="1">IF(ISERROR($V32),"",OFFSET('Smelter Look-up'!$C$4,$V32-4,0)&amp;"")</f>
        <v>Fenix Metals</v>
      </c>
      <c r="S32" s="222" t="str">
        <f t="shared" ca="1" si="3"/>
        <v>PL</v>
      </c>
      <c r="T32" s="222" t="str">
        <f ca="1">IF(B32="","",IF(ISERROR(MATCH($J32,SorP!$B$1:$B$6230,0)),"",INDIRECT("'SorP'!$A$"&amp;MATCH($J32,SorP!$B$1:$B$6230,0))))</f>
        <v>PL-18</v>
      </c>
      <c r="U32" s="238"/>
      <c r="V32" s="270">
        <f>IF(C32="",NA(),MATCH($B32&amp;$C32,'Smelter Look-up'!$J:$J,0))</f>
        <v>421</v>
      </c>
      <c r="W32" s="271"/>
      <c r="X32" s="271">
        <f t="shared" si="4"/>
        <v>0</v>
      </c>
      <c r="Y32" s="271"/>
      <c r="Z32" s="271"/>
      <c r="AB32" s="273" t="str">
        <f t="shared" si="5"/>
        <v>TinFenix Metals</v>
      </c>
    </row>
    <row r="33" spans="1:28" s="272" customFormat="1" ht="82.2" customHeight="1">
      <c r="A33" s="214"/>
      <c r="B33" s="215" t="s">
        <v>1133</v>
      </c>
      <c r="C33" s="354" t="s">
        <v>15606</v>
      </c>
      <c r="D33" s="278"/>
      <c r="E33" s="215" t="s">
        <v>1100</v>
      </c>
      <c r="F33" s="215" t="s">
        <v>15607</v>
      </c>
      <c r="G33" s="215" t="s">
        <v>13459</v>
      </c>
      <c r="H33" s="355">
        <v>0</v>
      </c>
      <c r="I33" s="356" t="s">
        <v>15608</v>
      </c>
      <c r="J33" s="356" t="s">
        <v>13841</v>
      </c>
      <c r="K33" s="357"/>
      <c r="L33" s="357"/>
      <c r="M33" s="357"/>
      <c r="N33" s="357"/>
      <c r="O33" s="357"/>
      <c r="P33" s="358"/>
      <c r="Q33" s="359"/>
      <c r="R33" s="215" t="str">
        <f ca="1">IF(ISERROR($V33),"",OFFSET('Smelter Look-up'!$C$4,$V33-4,0)&amp;"")</f>
        <v/>
      </c>
      <c r="S33" s="222" t="str">
        <f t="shared" ca="1" si="3"/>
        <v>CN</v>
      </c>
      <c r="T33" s="222" t="str">
        <f ca="1">IF(B33="","",IF(ISERROR(MATCH($J33,SorP!$B$1:$B$6230,0)),"",INDIRECT("'SorP'!$A$"&amp;MATCH($J33,SorP!$B$1:$B$6230,0))))</f>
        <v>CN-FJ</v>
      </c>
      <c r="U33" s="238"/>
      <c r="V33" s="270" t="e">
        <f>IF(C33="",NA(),MATCH($B33&amp;$C33,'Smelter Look-up'!$J:$J,0))</f>
        <v>#N/A</v>
      </c>
      <c r="W33" s="271"/>
      <c r="X33" s="271">
        <f t="shared" si="4"/>
        <v>0</v>
      </c>
      <c r="Y33" s="271"/>
      <c r="Z33" s="271"/>
      <c r="AB33" s="273" t="str">
        <f t="shared" si="5"/>
        <v>TungstenFujian Jinxin Tungsten Co., Ltd.</v>
      </c>
    </row>
    <row r="34" spans="1:28" s="272" customFormat="1" ht="82.2" customHeight="1">
      <c r="A34" s="214"/>
      <c r="B34" s="215" t="s">
        <v>1131</v>
      </c>
      <c r="C34" s="354" t="s">
        <v>1786</v>
      </c>
      <c r="D34" s="278"/>
      <c r="E34" s="215" t="s">
        <v>1100</v>
      </c>
      <c r="F34" s="215" t="s">
        <v>771</v>
      </c>
      <c r="G34" s="215" t="s">
        <v>13459</v>
      </c>
      <c r="H34" s="355">
        <v>0</v>
      </c>
      <c r="I34" s="356" t="s">
        <v>2477</v>
      </c>
      <c r="J34" s="356" t="s">
        <v>13851</v>
      </c>
      <c r="K34" s="357"/>
      <c r="L34" s="357"/>
      <c r="M34" s="357"/>
      <c r="N34" s="357"/>
      <c r="O34" s="357"/>
      <c r="P34" s="358"/>
      <c r="Q34" s="359"/>
      <c r="R34" s="215" t="str">
        <f ca="1">IF(ISERROR($V34),"",OFFSET('Smelter Look-up'!$C$4,$V34-4,0)&amp;"")</f>
        <v>Gejiu Zili Mining And Metallurgy Co., Ltd.</v>
      </c>
      <c r="S34" s="222" t="str">
        <f t="shared" ca="1" si="3"/>
        <v>CN</v>
      </c>
      <c r="T34" s="222" t="str">
        <f ca="1">IF(B34="","",IF(ISERROR(MATCH($J34,SorP!$B$1:$B$6230,0)),"",INDIRECT("'SorP'!$A$"&amp;MATCH($J34,SorP!$B$1:$B$6230,0))))</f>
        <v>CN-YN</v>
      </c>
      <c r="U34" s="238"/>
      <c r="V34" s="270">
        <f>IF(C34="",NA(),MATCH($B34&amp;$C34,'Smelter Look-up'!$J:$J,0))</f>
        <v>431</v>
      </c>
      <c r="W34" s="271"/>
      <c r="X34" s="271">
        <f t="shared" si="4"/>
        <v>0</v>
      </c>
      <c r="Y34" s="271"/>
      <c r="Z34" s="271"/>
      <c r="AB34" s="273" t="str">
        <f t="shared" si="5"/>
        <v>TinGejiu Zili Mining And Metallurgy Co., Ltd.</v>
      </c>
    </row>
    <row r="35" spans="1:28" s="272" customFormat="1" ht="82.2" customHeight="1">
      <c r="A35" s="214"/>
      <c r="B35" s="215" t="s">
        <v>1132</v>
      </c>
      <c r="C35" s="354" t="s">
        <v>750</v>
      </c>
      <c r="D35" s="278"/>
      <c r="E35" s="215" t="s">
        <v>1100</v>
      </c>
      <c r="F35" s="215" t="s">
        <v>751</v>
      </c>
      <c r="G35" s="215" t="s">
        <v>13459</v>
      </c>
      <c r="H35" s="355">
        <v>0</v>
      </c>
      <c r="I35" s="356" t="s">
        <v>1730</v>
      </c>
      <c r="J35" s="356" t="s">
        <v>13847</v>
      </c>
      <c r="K35" s="357"/>
      <c r="L35" s="357"/>
      <c r="M35" s="357"/>
      <c r="N35" s="357"/>
      <c r="O35" s="357"/>
      <c r="P35" s="358"/>
      <c r="Q35" s="359"/>
      <c r="R35" s="215" t="str">
        <f ca="1">IF(ISERROR($V35),"",OFFSET('Smelter Look-up'!$C$4,$V35-4,0)&amp;"")</f>
        <v>XIMEI RESOURCES (GUANGDONG) LIMITED</v>
      </c>
      <c r="S35" s="222" t="str">
        <f t="shared" ca="1" si="3"/>
        <v>CN</v>
      </c>
      <c r="T35" s="222" t="str">
        <f ca="1">IF(B35="","",IF(ISERROR(MATCH($J35,SorP!$B$1:$B$6230,0)),"",INDIRECT("'SorP'!$A$"&amp;MATCH($J35,SorP!$B$1:$B$6230,0))))</f>
        <v>CN-GD</v>
      </c>
      <c r="U35" s="238"/>
      <c r="V35" s="270">
        <f>IF(C35="",NA(),MATCH($B35&amp;$C35,'Smelter Look-up'!$J:$J,0))</f>
        <v>325</v>
      </c>
      <c r="W35" s="271"/>
      <c r="X35" s="271">
        <f t="shared" si="4"/>
        <v>0</v>
      </c>
      <c r="Y35" s="271"/>
      <c r="Z35" s="271"/>
      <c r="AB35" s="273" t="str">
        <f t="shared" si="5"/>
        <v>TantalumGuangdong Zhiyuan New Material Co., Ltd.</v>
      </c>
    </row>
    <row r="36" spans="1:28" s="272" customFormat="1" ht="82.2" customHeight="1">
      <c r="A36" s="214"/>
      <c r="B36" s="215" t="s">
        <v>1130</v>
      </c>
      <c r="C36" s="354" t="s">
        <v>14083</v>
      </c>
      <c r="D36" s="278"/>
      <c r="E36" s="215" t="s">
        <v>1111</v>
      </c>
      <c r="F36" s="215" t="s">
        <v>2530</v>
      </c>
      <c r="G36" s="215" t="s">
        <v>13459</v>
      </c>
      <c r="H36" s="355">
        <v>0</v>
      </c>
      <c r="I36" s="356" t="s">
        <v>2531</v>
      </c>
      <c r="J36" s="356" t="s">
        <v>13080</v>
      </c>
      <c r="K36" s="357"/>
      <c r="L36" s="357"/>
      <c r="M36" s="357"/>
      <c r="N36" s="357"/>
      <c r="O36" s="357"/>
      <c r="P36" s="358"/>
      <c r="Q36" s="359"/>
      <c r="R36" s="215" t="str">
        <f ca="1">IF(ISERROR($V36),"",OFFSET('Smelter Look-up'!$C$4,$V36-4,0)&amp;"")</f>
        <v>LT Metal Ltd.</v>
      </c>
      <c r="S36" s="222" t="str">
        <f t="shared" ca="1" si="3"/>
        <v>KR</v>
      </c>
      <c r="T36" s="222" t="str">
        <f ca="1">IF(B36="","",IF(ISERROR(MATCH($J36,SorP!$B$1:$B$6230,0)),"",INDIRECT("'SorP'!$A$"&amp;MATCH($J36,SorP!$B$1:$B$6230,0))))</f>
        <v>KR-28</v>
      </c>
      <c r="U36" s="238"/>
      <c r="V36" s="270">
        <f>IF(C36="",NA(),MATCH($B36&amp;$C36,'Smelter Look-up'!$J:$J,0))</f>
        <v>154</v>
      </c>
      <c r="W36" s="271"/>
      <c r="X36" s="271">
        <f t="shared" si="4"/>
        <v>0</v>
      </c>
      <c r="Y36" s="271"/>
      <c r="Z36" s="271"/>
      <c r="AB36" s="273" t="str">
        <f t="shared" si="5"/>
        <v>GoldLT Metal Ltd.</v>
      </c>
    </row>
    <row r="37" spans="1:28" s="272" customFormat="1" ht="82.2" customHeight="1">
      <c r="A37" s="214"/>
      <c r="B37" s="215" t="s">
        <v>1130</v>
      </c>
      <c r="C37" s="354" t="s">
        <v>1039</v>
      </c>
      <c r="D37" s="278"/>
      <c r="E37" s="215" t="s">
        <v>1101</v>
      </c>
      <c r="F37" s="215" t="s">
        <v>678</v>
      </c>
      <c r="G37" s="215" t="s">
        <v>13459</v>
      </c>
      <c r="H37" s="355">
        <v>0</v>
      </c>
      <c r="I37" s="356" t="s">
        <v>1549</v>
      </c>
      <c r="J37" s="356" t="s">
        <v>1550</v>
      </c>
      <c r="K37" s="357"/>
      <c r="L37" s="357"/>
      <c r="M37" s="357"/>
      <c r="N37" s="357"/>
      <c r="O37" s="357"/>
      <c r="P37" s="358"/>
      <c r="Q37" s="359"/>
      <c r="R37" s="215" t="str">
        <f ca="1">IF(ISERROR($V37),"",OFFSET('Smelter Look-up'!$C$4,$V37-4,0)&amp;"")</f>
        <v>Heimerle + Meule GmbH</v>
      </c>
      <c r="S37" s="222" t="str">
        <f t="shared" ca="1" si="3"/>
        <v>DE</v>
      </c>
      <c r="T37" s="222" t="str">
        <f ca="1">IF(B37="","",IF(ISERROR(MATCH($J37,SorP!$B$1:$B$6230,0)),"",INDIRECT("'SorP'!$A$"&amp;MATCH($J37,SorP!$B$1:$B$6230,0))))</f>
        <v>DE-BW</v>
      </c>
      <c r="U37" s="238"/>
      <c r="V37" s="270">
        <f>IF(C37="",NA(),MATCH($B37&amp;$C37,'Smelter Look-up'!$J:$J,0))</f>
        <v>97</v>
      </c>
      <c r="W37" s="271"/>
      <c r="X37" s="271">
        <f t="shared" si="4"/>
        <v>0</v>
      </c>
      <c r="Y37" s="271"/>
      <c r="Z37" s="271"/>
      <c r="AB37" s="273" t="str">
        <f t="shared" si="5"/>
        <v>GoldHeimerle + Meule GmbH</v>
      </c>
    </row>
    <row r="38" spans="1:28" s="272" customFormat="1" ht="82.2" customHeight="1">
      <c r="A38" s="214"/>
      <c r="B38" s="215" t="s">
        <v>1130</v>
      </c>
      <c r="C38" s="354" t="s">
        <v>2532</v>
      </c>
      <c r="D38" s="278"/>
      <c r="E38" s="215" t="s">
        <v>1100</v>
      </c>
      <c r="F38" s="215" t="s">
        <v>679</v>
      </c>
      <c r="G38" s="215" t="s">
        <v>13459</v>
      </c>
      <c r="H38" s="355">
        <v>0</v>
      </c>
      <c r="I38" s="356" t="s">
        <v>1595</v>
      </c>
      <c r="J38" s="356" t="s">
        <v>14067</v>
      </c>
      <c r="K38" s="357"/>
      <c r="L38" s="357"/>
      <c r="M38" s="357"/>
      <c r="N38" s="357"/>
      <c r="O38" s="357"/>
      <c r="P38" s="358"/>
      <c r="Q38" s="359"/>
      <c r="R38" s="215" t="str">
        <f ca="1">IF(ISERROR($V38),"",OFFSET('Smelter Look-up'!$C$4,$V38-4,0)&amp;"")</f>
        <v>Heraeus Metals Hong Kong Ltd.</v>
      </c>
      <c r="S38" s="222" t="str">
        <f t="shared" ref="S38:S67" ca="1" si="6">IF(B38="","",IF(ISERROR(MATCH($E38,CL,0)),"Unknown",INDIRECT("'C'!$A$"&amp;MATCH($E38,CL,0)+1)))</f>
        <v>CN</v>
      </c>
      <c r="T38" s="222" t="str">
        <f ca="1">IF(B38="","",IF(ISERROR(MATCH($J38,SorP!$B$1:$B$6230,0)),"",INDIRECT("'SorP'!$A$"&amp;MATCH($J38,SorP!$B$1:$B$6230,0))))</f>
        <v>CN-HK</v>
      </c>
      <c r="U38" s="238"/>
      <c r="V38" s="270">
        <f>IF(C38="",NA(),MATCH($B38&amp;$C38,'Smelter Look-up'!$J:$J,0))</f>
        <v>103</v>
      </c>
      <c r="W38" s="271"/>
      <c r="X38" s="271">
        <f t="shared" ref="X38:X67" si="7">IF(AND(C38="Smelter not listed",OR(LEN(D38)=0,LEN(E38)=0)),1,0)</f>
        <v>0</v>
      </c>
      <c r="Y38" s="271"/>
      <c r="Z38" s="271"/>
      <c r="AB38" s="273" t="str">
        <f t="shared" ref="AB38:AB67" si="8">B38&amp;C38</f>
        <v>GoldHeraeus Metals Hong Kong Ltd.</v>
      </c>
    </row>
    <row r="39" spans="1:28" s="272" customFormat="1" ht="82.2" customHeight="1">
      <c r="A39" s="214"/>
      <c r="B39" s="215" t="s">
        <v>1130</v>
      </c>
      <c r="C39" s="354" t="s">
        <v>1227</v>
      </c>
      <c r="D39" s="278"/>
      <c r="E39" s="215" t="s">
        <v>1101</v>
      </c>
      <c r="F39" s="215" t="s">
        <v>680</v>
      </c>
      <c r="G39" s="215" t="s">
        <v>13459</v>
      </c>
      <c r="H39" s="355">
        <v>0</v>
      </c>
      <c r="I39" s="356" t="s">
        <v>1596</v>
      </c>
      <c r="J39" s="356" t="s">
        <v>4282</v>
      </c>
      <c r="K39" s="357"/>
      <c r="L39" s="357"/>
      <c r="M39" s="357"/>
      <c r="N39" s="357"/>
      <c r="O39" s="357"/>
      <c r="P39" s="358"/>
      <c r="Q39" s="359"/>
      <c r="R39" s="215" t="str">
        <f ca="1">IF(ISERROR($V39),"",OFFSET('Smelter Look-up'!$C$4,$V39-4,0)&amp;"")</f>
        <v>Heraeus Germany GmbH Co. KG</v>
      </c>
      <c r="S39" s="222" t="str">
        <f t="shared" ca="1" si="6"/>
        <v>DE</v>
      </c>
      <c r="T39" s="222" t="str">
        <f ca="1">IF(B39="","",IF(ISERROR(MATCH($J39,SorP!$B$1:$B$6230,0)),"",INDIRECT("'SorP'!$A$"&amp;MATCH($J39,SorP!$B$1:$B$6230,0))))</f>
        <v>DE-HE</v>
      </c>
      <c r="U39" s="238"/>
      <c r="V39" s="270">
        <f>IF(C39="",NA(),MATCH($B39&amp;$C39,'Smelter Look-up'!$J:$J,0))</f>
        <v>104</v>
      </c>
      <c r="W39" s="271"/>
      <c r="X39" s="271">
        <f t="shared" si="7"/>
        <v>0</v>
      </c>
      <c r="Y39" s="271"/>
      <c r="Z39" s="271"/>
      <c r="AB39" s="273" t="str">
        <f t="shared" si="8"/>
        <v>GoldHeraeus Precious Metals GmbH &amp; Co. KG</v>
      </c>
    </row>
    <row r="40" spans="1:28" s="272" customFormat="1" ht="82.2" customHeight="1">
      <c r="A40" s="214"/>
      <c r="B40" s="215" t="s">
        <v>1131</v>
      </c>
      <c r="C40" s="354" t="s">
        <v>15609</v>
      </c>
      <c r="D40" s="278"/>
      <c r="E40" s="215" t="s">
        <v>1100</v>
      </c>
      <c r="F40" s="215" t="s">
        <v>15610</v>
      </c>
      <c r="G40" s="215" t="s">
        <v>13459</v>
      </c>
      <c r="H40" s="355">
        <v>0</v>
      </c>
      <c r="I40" s="356" t="s">
        <v>1787</v>
      </c>
      <c r="J40" s="356" t="s">
        <v>13842</v>
      </c>
      <c r="K40" s="357"/>
      <c r="L40" s="357"/>
      <c r="M40" s="357"/>
      <c r="N40" s="357"/>
      <c r="O40" s="357"/>
      <c r="P40" s="358"/>
      <c r="Q40" s="359"/>
      <c r="R40" s="215" t="str">
        <f ca="1">IF(ISERROR($V40),"",OFFSET('Smelter Look-up'!$C$4,$V40-4,0)&amp;"")</f>
        <v/>
      </c>
      <c r="S40" s="222" t="str">
        <f t="shared" ca="1" si="6"/>
        <v>CN</v>
      </c>
      <c r="T40" s="222" t="str">
        <f ca="1">IF(B40="","",IF(ISERROR(MATCH($J40,SorP!$B$1:$B$6230,0)),"",INDIRECT("'SorP'!$A$"&amp;MATCH($J40,SorP!$B$1:$B$6230,0))))</f>
        <v>CN-JX</v>
      </c>
      <c r="U40" s="238"/>
      <c r="V40" s="270" t="e">
        <f>IF(C40="",NA(),MATCH($B40&amp;$C40,'Smelter Look-up'!$J:$J,0))</f>
        <v>#N/A</v>
      </c>
      <c r="W40" s="271"/>
      <c r="X40" s="271">
        <f t="shared" si="7"/>
        <v>0</v>
      </c>
      <c r="Y40" s="271"/>
      <c r="Z40" s="271"/>
      <c r="AB40" s="273" t="str">
        <f t="shared" si="8"/>
        <v>TinHuichang Jinshunda Tin Co., Ltd.</v>
      </c>
    </row>
    <row r="41" spans="1:28" s="272" customFormat="1" ht="82.2" customHeight="1">
      <c r="A41" s="214"/>
      <c r="B41" s="215" t="s">
        <v>1133</v>
      </c>
      <c r="C41" s="354" t="s">
        <v>2232</v>
      </c>
      <c r="D41" s="278"/>
      <c r="E41" s="215" t="s">
        <v>1100</v>
      </c>
      <c r="F41" s="215" t="s">
        <v>797</v>
      </c>
      <c r="G41" s="215" t="s">
        <v>13459</v>
      </c>
      <c r="H41" s="355">
        <v>0</v>
      </c>
      <c r="I41" s="356" t="s">
        <v>2150</v>
      </c>
      <c r="J41" s="356" t="s">
        <v>13846</v>
      </c>
      <c r="K41" s="357"/>
      <c r="L41" s="357"/>
      <c r="M41" s="357"/>
      <c r="N41" s="357"/>
      <c r="O41" s="357"/>
      <c r="P41" s="358"/>
      <c r="Q41" s="359"/>
      <c r="R41" s="215" t="str">
        <f ca="1">IF(ISERROR($V41),"",OFFSET('Smelter Look-up'!$C$4,$V41-4,0)&amp;"")</f>
        <v>Hunan Chenzhou Mining Co., Ltd.</v>
      </c>
      <c r="S41" s="222" t="str">
        <f t="shared" ca="1" si="6"/>
        <v>CN</v>
      </c>
      <c r="T41" s="222" t="str">
        <f ca="1">IF(B41="","",IF(ISERROR(MATCH($J41,SorP!$B$1:$B$6230,0)),"",INDIRECT("'SorP'!$A$"&amp;MATCH($J41,SorP!$B$1:$B$6230,0))))</f>
        <v>CN-HN</v>
      </c>
      <c r="U41" s="238"/>
      <c r="V41" s="270">
        <f>IF(C41="",NA(),MATCH($B41&amp;$C41,'Smelter Look-up'!$J:$J,0))</f>
        <v>567</v>
      </c>
      <c r="W41" s="271"/>
      <c r="X41" s="271">
        <f t="shared" si="7"/>
        <v>0</v>
      </c>
      <c r="Y41" s="271"/>
      <c r="Z41" s="271"/>
      <c r="AB41" s="273" t="str">
        <f t="shared" si="8"/>
        <v>TungstenHunan Chenzhou Mining Co., Ltd.</v>
      </c>
    </row>
    <row r="42" spans="1:28" s="272" customFormat="1" ht="82.2" customHeight="1">
      <c r="A42" s="214"/>
      <c r="B42" s="215" t="s">
        <v>1133</v>
      </c>
      <c r="C42" s="354" t="s">
        <v>1381</v>
      </c>
      <c r="D42" s="278"/>
      <c r="E42" s="215" t="s">
        <v>1100</v>
      </c>
      <c r="F42" s="215" t="s">
        <v>798</v>
      </c>
      <c r="G42" s="215" t="s">
        <v>13459</v>
      </c>
      <c r="H42" s="355">
        <v>0</v>
      </c>
      <c r="I42" s="356" t="s">
        <v>1752</v>
      </c>
      <c r="J42" s="356" t="s">
        <v>13846</v>
      </c>
      <c r="K42" s="357"/>
      <c r="L42" s="357"/>
      <c r="M42" s="357"/>
      <c r="N42" s="357"/>
      <c r="O42" s="357"/>
      <c r="P42" s="358"/>
      <c r="Q42" s="359"/>
      <c r="R42" s="215" t="str">
        <f ca="1">IF(ISERROR($V42),"",OFFSET('Smelter Look-up'!$C$4,$V42-4,0)&amp;"")</f>
        <v>Hunan Chunchang Nonferrous Metals Co., Ltd.</v>
      </c>
      <c r="S42" s="222" t="str">
        <f t="shared" ca="1" si="6"/>
        <v>CN</v>
      </c>
      <c r="T42" s="222" t="str">
        <f ca="1">IF(B42="","",IF(ISERROR(MATCH($J42,SorP!$B$1:$B$6230,0)),"",INDIRECT("'SorP'!$A$"&amp;MATCH($J42,SorP!$B$1:$B$6230,0))))</f>
        <v>CN-HN</v>
      </c>
      <c r="U42" s="238"/>
      <c r="V42" s="270">
        <f>IF(C42="",NA(),MATCH($B42&amp;$C42,'Smelter Look-up'!$J:$J,0))</f>
        <v>569</v>
      </c>
      <c r="W42" s="271"/>
      <c r="X42" s="271">
        <f t="shared" si="7"/>
        <v>0</v>
      </c>
      <c r="Y42" s="271"/>
      <c r="Z42" s="271"/>
      <c r="AB42" s="273" t="str">
        <f t="shared" si="8"/>
        <v>TungstenHunan Chunchang Nonferrous Metals Co., Ltd.</v>
      </c>
    </row>
    <row r="43" spans="1:28" s="272" customFormat="1" ht="82.2" customHeight="1">
      <c r="A43" s="214"/>
      <c r="B43" s="215" t="s">
        <v>1130</v>
      </c>
      <c r="C43" s="354" t="s">
        <v>2324</v>
      </c>
      <c r="D43" s="278"/>
      <c r="E43" s="215" t="s">
        <v>1100</v>
      </c>
      <c r="F43" s="215" t="s">
        <v>683</v>
      </c>
      <c r="G43" s="215" t="s">
        <v>13459</v>
      </c>
      <c r="H43" s="355">
        <v>0</v>
      </c>
      <c r="I43" s="356" t="s">
        <v>1600</v>
      </c>
      <c r="J43" s="356" t="s">
        <v>13825</v>
      </c>
      <c r="K43" s="357"/>
      <c r="L43" s="357"/>
      <c r="M43" s="357"/>
      <c r="N43" s="357"/>
      <c r="O43" s="357"/>
      <c r="P43" s="358"/>
      <c r="Q43" s="359"/>
      <c r="R43" s="215" t="str">
        <f ca="1">IF(ISERROR($V43),"",OFFSET('Smelter Look-up'!$C$4,$V43-4,0)&amp;"")</f>
        <v>Inner Mongolia Qiankun Gold and Silver Refinery Share Co., Ltd.</v>
      </c>
      <c r="S43" s="222" t="str">
        <f t="shared" ca="1" si="6"/>
        <v>CN</v>
      </c>
      <c r="T43" s="222" t="str">
        <f ca="1">IF(B43="","",IF(ISERROR(MATCH($J43,SorP!$B$1:$B$6230,0)),"",INDIRECT("'SorP'!$A$"&amp;MATCH($J43,SorP!$B$1:$B$6230,0))))</f>
        <v>CN-NM</v>
      </c>
      <c r="U43" s="238"/>
      <c r="V43" s="270">
        <f>IF(C43="",NA(),MATCH($B43&amp;$C43,'Smelter Look-up'!$J:$J,0))</f>
        <v>112</v>
      </c>
      <c r="W43" s="271"/>
      <c r="X43" s="271">
        <f t="shared" si="7"/>
        <v>0</v>
      </c>
      <c r="Y43" s="271"/>
      <c r="Z43" s="271"/>
      <c r="AB43" s="273" t="str">
        <f t="shared" si="8"/>
        <v>GoldInner Mongolia Qiankun Gold and Silver Refinery Share Co., Ltd.</v>
      </c>
    </row>
    <row r="44" spans="1:28" s="272" customFormat="1" ht="82.2" customHeight="1">
      <c r="A44" s="214"/>
      <c r="B44" s="215" t="s">
        <v>1130</v>
      </c>
      <c r="C44" s="354" t="s">
        <v>1228</v>
      </c>
      <c r="D44" s="278"/>
      <c r="E44" s="215" t="s">
        <v>1108</v>
      </c>
      <c r="F44" s="215" t="s">
        <v>684</v>
      </c>
      <c r="G44" s="215" t="s">
        <v>13459</v>
      </c>
      <c r="H44" s="355">
        <v>0</v>
      </c>
      <c r="I44" s="356" t="s">
        <v>1601</v>
      </c>
      <c r="J44" s="356" t="s">
        <v>1587</v>
      </c>
      <c r="K44" s="357"/>
      <c r="L44" s="357"/>
      <c r="M44" s="357"/>
      <c r="N44" s="357"/>
      <c r="O44" s="357"/>
      <c r="P44" s="358"/>
      <c r="Q44" s="359"/>
      <c r="R44" s="215" t="str">
        <f ca="1">IF(ISERROR($V44),"",OFFSET('Smelter Look-up'!$C$4,$V44-4,0)&amp;"")</f>
        <v>Ishifuku Metal Industry Co., Ltd.</v>
      </c>
      <c r="S44" s="222" t="str">
        <f t="shared" ca="1" si="6"/>
        <v>JP</v>
      </c>
      <c r="T44" s="222" t="str">
        <f ca="1">IF(B44="","",IF(ISERROR(MATCH($J44,SorP!$B$1:$B$6230,0)),"",INDIRECT("'SorP'!$A$"&amp;MATCH($J44,SorP!$B$1:$B$6230,0))))</f>
        <v>JP-11</v>
      </c>
      <c r="U44" s="238"/>
      <c r="V44" s="270">
        <f>IF(C44="",NA(),MATCH($B44&amp;$C44,'Smelter Look-up'!$J:$J,0))</f>
        <v>114</v>
      </c>
      <c r="W44" s="271"/>
      <c r="X44" s="271">
        <f t="shared" si="7"/>
        <v>0</v>
      </c>
      <c r="Y44" s="271"/>
      <c r="Z44" s="271"/>
      <c r="AB44" s="273" t="str">
        <f t="shared" si="8"/>
        <v>GoldIshifuku Metal Industry Co., Ltd.</v>
      </c>
    </row>
    <row r="45" spans="1:28" s="272" customFormat="1" ht="82.2" customHeight="1">
      <c r="A45" s="214"/>
      <c r="B45" s="215" t="s">
        <v>1130</v>
      </c>
      <c r="C45" s="354" t="s">
        <v>1235</v>
      </c>
      <c r="D45" s="278"/>
      <c r="E45" s="215" t="s">
        <v>889</v>
      </c>
      <c r="F45" s="215" t="s">
        <v>685</v>
      </c>
      <c r="G45" s="215" t="s">
        <v>13459</v>
      </c>
      <c r="H45" s="355">
        <v>0</v>
      </c>
      <c r="I45" s="356" t="s">
        <v>1602</v>
      </c>
      <c r="J45" s="356" t="s">
        <v>11478</v>
      </c>
      <c r="K45" s="357"/>
      <c r="L45" s="357"/>
      <c r="M45" s="357"/>
      <c r="N45" s="357"/>
      <c r="O45" s="357"/>
      <c r="P45" s="358"/>
      <c r="Q45" s="359"/>
      <c r="R45" s="215" t="str">
        <f ca="1">IF(ISERROR($V45),"",OFFSET('Smelter Look-up'!$C$4,$V45-4,0)&amp;"")</f>
        <v>Istanbul Gold Refinery</v>
      </c>
      <c r="S45" s="222" t="str">
        <f t="shared" ca="1" si="6"/>
        <v>TR</v>
      </c>
      <c r="T45" s="222" t="str">
        <f ca="1">IF(B45="","",IF(ISERROR(MATCH($J45,SorP!$B$1:$B$6230,0)),"",INDIRECT("'SorP'!$A$"&amp;MATCH($J45,SorP!$B$1:$B$6230,0))))</f>
        <v>TR-34</v>
      </c>
      <c r="U45" s="238"/>
      <c r="V45" s="270">
        <f>IF(C45="",NA(),MATCH($B45&amp;$C45,'Smelter Look-up'!$J:$J,0))</f>
        <v>115</v>
      </c>
      <c r="W45" s="271"/>
      <c r="X45" s="271">
        <f t="shared" si="7"/>
        <v>0</v>
      </c>
      <c r="Y45" s="271"/>
      <c r="Z45" s="271"/>
      <c r="AB45" s="273" t="str">
        <f t="shared" si="8"/>
        <v>GoldIstanbul Gold Refinery</v>
      </c>
    </row>
    <row r="46" spans="1:28" s="272" customFormat="1" ht="82.2" customHeight="1">
      <c r="A46" s="214"/>
      <c r="B46" s="215" t="s">
        <v>1130</v>
      </c>
      <c r="C46" s="354" t="s">
        <v>908</v>
      </c>
      <c r="D46" s="278"/>
      <c r="E46" s="215" t="s">
        <v>1108</v>
      </c>
      <c r="F46" s="215" t="s">
        <v>686</v>
      </c>
      <c r="G46" s="215" t="s">
        <v>13459</v>
      </c>
      <c r="H46" s="355">
        <v>0</v>
      </c>
      <c r="I46" s="356" t="s">
        <v>1603</v>
      </c>
      <c r="J46" s="356" t="s">
        <v>1603</v>
      </c>
      <c r="K46" s="357"/>
      <c r="L46" s="357"/>
      <c r="M46" s="357"/>
      <c r="N46" s="357"/>
      <c r="O46" s="357"/>
      <c r="P46" s="358"/>
      <c r="Q46" s="359"/>
      <c r="R46" s="215" t="str">
        <f ca="1">IF(ISERROR($V46),"",OFFSET('Smelter Look-up'!$C$4,$V46-4,0)&amp;"")</f>
        <v>Japan Mint</v>
      </c>
      <c r="S46" s="222" t="str">
        <f t="shared" ca="1" si="6"/>
        <v>JP</v>
      </c>
      <c r="T46" s="222" t="str">
        <f ca="1">IF(B46="","",IF(ISERROR(MATCH($J46,SorP!$B$1:$B$6230,0)),"",INDIRECT("'SorP'!$A$"&amp;MATCH($J46,SorP!$B$1:$B$6230,0))))</f>
        <v>JP-27</v>
      </c>
      <c r="U46" s="238"/>
      <c r="V46" s="270">
        <f>IF(C46="",NA(),MATCH($B46&amp;$C46,'Smelter Look-up'!$J:$J,0))</f>
        <v>118</v>
      </c>
      <c r="W46" s="271"/>
      <c r="X46" s="271">
        <f t="shared" si="7"/>
        <v>0</v>
      </c>
      <c r="Y46" s="271"/>
      <c r="Z46" s="271"/>
      <c r="AB46" s="273" t="str">
        <f t="shared" si="8"/>
        <v>GoldJapan Mint</v>
      </c>
    </row>
    <row r="47" spans="1:28" s="272" customFormat="1" ht="82.2" customHeight="1">
      <c r="A47" s="214"/>
      <c r="B47" s="215" t="s">
        <v>1130</v>
      </c>
      <c r="C47" s="354" t="s">
        <v>2325</v>
      </c>
      <c r="D47" s="278"/>
      <c r="E47" s="215" t="s">
        <v>1100</v>
      </c>
      <c r="F47" s="215" t="s">
        <v>687</v>
      </c>
      <c r="G47" s="215" t="s">
        <v>13459</v>
      </c>
      <c r="H47" s="355">
        <v>0</v>
      </c>
      <c r="I47" s="356" t="s">
        <v>1604</v>
      </c>
      <c r="J47" s="356" t="s">
        <v>13842</v>
      </c>
      <c r="K47" s="357"/>
      <c r="L47" s="357"/>
      <c r="M47" s="357"/>
      <c r="N47" s="357"/>
      <c r="O47" s="357"/>
      <c r="P47" s="358"/>
      <c r="Q47" s="359"/>
      <c r="R47" s="215" t="str">
        <f ca="1">IF(ISERROR($V47),"",OFFSET('Smelter Look-up'!$C$4,$V47-4,0)&amp;"")</f>
        <v>Jiangxi Copper Co., Ltd.</v>
      </c>
      <c r="S47" s="222" t="str">
        <f t="shared" ca="1" si="6"/>
        <v>CN</v>
      </c>
      <c r="T47" s="222" t="str">
        <f ca="1">IF(B47="","",IF(ISERROR(MATCH($J47,SorP!$B$1:$B$6230,0)),"",INDIRECT("'SorP'!$A$"&amp;MATCH($J47,SorP!$B$1:$B$6230,0))))</f>
        <v>CN-JX</v>
      </c>
      <c r="U47" s="238"/>
      <c r="V47" s="270">
        <f>IF(C47="",NA(),MATCH($B47&amp;$C47,'Smelter Look-up'!$J:$J,0))</f>
        <v>120</v>
      </c>
      <c r="W47" s="271"/>
      <c r="X47" s="271">
        <f t="shared" si="7"/>
        <v>0</v>
      </c>
      <c r="Y47" s="271"/>
      <c r="Z47" s="271"/>
      <c r="AB47" s="273" t="str">
        <f t="shared" si="8"/>
        <v>GoldJiangxi Copper Co., Ltd.</v>
      </c>
    </row>
    <row r="48" spans="1:28" s="272" customFormat="1" ht="82.2" customHeight="1">
      <c r="A48" s="214"/>
      <c r="B48" s="215" t="s">
        <v>1133</v>
      </c>
      <c r="C48" s="354" t="s">
        <v>149</v>
      </c>
      <c r="D48" s="278"/>
      <c r="E48" s="215" t="s">
        <v>1100</v>
      </c>
      <c r="F48" s="215" t="s">
        <v>800</v>
      </c>
      <c r="G48" s="215" t="s">
        <v>13459</v>
      </c>
      <c r="H48" s="355">
        <v>0</v>
      </c>
      <c r="I48" s="356" t="s">
        <v>1787</v>
      </c>
      <c r="J48" s="356" t="s">
        <v>13842</v>
      </c>
      <c r="K48" s="357"/>
      <c r="L48" s="357"/>
      <c r="M48" s="357"/>
      <c r="N48" s="357"/>
      <c r="O48" s="357"/>
      <c r="P48" s="358"/>
      <c r="Q48" s="359"/>
      <c r="R48" s="215" t="str">
        <f ca="1">IF(ISERROR($V48),"",OFFSET('Smelter Look-up'!$C$4,$V48-4,0)&amp;"")</f>
        <v>Ganzhou Huaxing Tungsten Products Co., Ltd.</v>
      </c>
      <c r="S48" s="222" t="str">
        <f t="shared" ca="1" si="6"/>
        <v>CN</v>
      </c>
      <c r="T48" s="222" t="str">
        <f ca="1">IF(B48="","",IF(ISERROR(MATCH($J48,SorP!$B$1:$B$6230,0)),"",INDIRECT("'SorP'!$A$"&amp;MATCH($J48,SorP!$B$1:$B$6230,0))))</f>
        <v>CN-JX</v>
      </c>
      <c r="U48" s="238"/>
      <c r="V48" s="270">
        <f>IF(C48="",NA(),MATCH($B48&amp;$C48,'Smelter Look-up'!$J:$J,0))</f>
        <v>556</v>
      </c>
      <c r="W48" s="271"/>
      <c r="X48" s="271">
        <f t="shared" si="7"/>
        <v>0</v>
      </c>
      <c r="Y48" s="271"/>
      <c r="Z48" s="271"/>
      <c r="AB48" s="273" t="str">
        <f t="shared" si="8"/>
        <v>TungstenGanzhou Huaxing Tungsten Products Co., Ltd.</v>
      </c>
    </row>
    <row r="49" spans="1:28" s="272" customFormat="1" ht="82.2" customHeight="1">
      <c r="A49" s="214"/>
      <c r="B49" s="215" t="s">
        <v>1132</v>
      </c>
      <c r="C49" s="354" t="s">
        <v>4</v>
      </c>
      <c r="D49" s="278"/>
      <c r="E49" s="215" t="s">
        <v>1100</v>
      </c>
      <c r="F49" s="215" t="s">
        <v>752</v>
      </c>
      <c r="G49" s="215" t="s">
        <v>13459</v>
      </c>
      <c r="H49" s="355">
        <v>0</v>
      </c>
      <c r="I49" s="356" t="s">
        <v>1731</v>
      </c>
      <c r="J49" s="356" t="s">
        <v>13842</v>
      </c>
      <c r="K49" s="357"/>
      <c r="L49" s="357"/>
      <c r="M49" s="357"/>
      <c r="N49" s="357"/>
      <c r="O49" s="357"/>
      <c r="P49" s="358"/>
      <c r="Q49" s="359"/>
      <c r="R49" s="215" t="str">
        <f ca="1">IF(ISERROR($V49),"",OFFSET('Smelter Look-up'!$C$4,$V49-4,0)&amp;"")</f>
        <v>JiuJiang JinXin Nonferrous Metals Co., Ltd.</v>
      </c>
      <c r="S49" s="222" t="str">
        <f t="shared" ca="1" si="6"/>
        <v>CN</v>
      </c>
      <c r="T49" s="222" t="str">
        <f ca="1">IF(B49="","",IF(ISERROR(MATCH($J49,SorP!$B$1:$B$6230,0)),"",INDIRECT("'SorP'!$A$"&amp;MATCH($J49,SorP!$B$1:$B$6230,0))))</f>
        <v>CN-JX</v>
      </c>
      <c r="U49" s="238"/>
      <c r="V49" s="270">
        <f>IF(C49="",NA(),MATCH($B49&amp;$C49,'Smelter Look-up'!$J:$J,0))</f>
        <v>335</v>
      </c>
      <c r="W49" s="271"/>
      <c r="X49" s="271">
        <f t="shared" si="7"/>
        <v>0</v>
      </c>
      <c r="Y49" s="271"/>
      <c r="Z49" s="271"/>
      <c r="AB49" s="273" t="str">
        <f t="shared" si="8"/>
        <v>TantalumJiuJiang JinXin Nonferrous Metals Co., Ltd.</v>
      </c>
    </row>
    <row r="50" spans="1:28" s="272" customFormat="1" ht="82.2" customHeight="1">
      <c r="A50" s="214"/>
      <c r="B50" s="215" t="s">
        <v>1132</v>
      </c>
      <c r="C50" s="354" t="s">
        <v>46</v>
      </c>
      <c r="D50" s="278"/>
      <c r="E50" s="215" t="s">
        <v>1100</v>
      </c>
      <c r="F50" s="215" t="s">
        <v>753</v>
      </c>
      <c r="G50" s="215" t="s">
        <v>13459</v>
      </c>
      <c r="H50" s="355">
        <v>0</v>
      </c>
      <c r="I50" s="356" t="s">
        <v>1731</v>
      </c>
      <c r="J50" s="356" t="s">
        <v>13842</v>
      </c>
      <c r="K50" s="357"/>
      <c r="L50" s="357"/>
      <c r="M50" s="357"/>
      <c r="N50" s="357"/>
      <c r="O50" s="357"/>
      <c r="P50" s="358"/>
      <c r="Q50" s="359"/>
      <c r="R50" s="215" t="str">
        <f ca="1">IF(ISERROR($V50),"",OFFSET('Smelter Look-up'!$C$4,$V50-4,0)&amp;"")</f>
        <v>Jiujiang Tanbre Co., Ltd.</v>
      </c>
      <c r="S50" s="222" t="str">
        <f t="shared" ca="1" si="6"/>
        <v>CN</v>
      </c>
      <c r="T50" s="222" t="str">
        <f ca="1">IF(B50="","",IF(ISERROR(MATCH($J50,SorP!$B$1:$B$6230,0)),"",INDIRECT("'SorP'!$A$"&amp;MATCH($J50,SorP!$B$1:$B$6230,0))))</f>
        <v>CN-JX</v>
      </c>
      <c r="U50" s="238"/>
      <c r="V50" s="270">
        <f>IF(C50="",NA(),MATCH($B50&amp;$C50,'Smelter Look-up'!$J:$J,0))</f>
        <v>337</v>
      </c>
      <c r="W50" s="271"/>
      <c r="X50" s="271">
        <f t="shared" si="7"/>
        <v>0</v>
      </c>
      <c r="Y50" s="271"/>
      <c r="Z50" s="271"/>
      <c r="AB50" s="273" t="str">
        <f t="shared" si="8"/>
        <v>TantalumJiujiang Tanbre Co., Ltd.</v>
      </c>
    </row>
    <row r="51" spans="1:28" s="272" customFormat="1" ht="82.2" customHeight="1">
      <c r="A51" s="214"/>
      <c r="B51" s="215" t="s">
        <v>1130</v>
      </c>
      <c r="C51" s="354" t="s">
        <v>2217</v>
      </c>
      <c r="D51" s="278"/>
      <c r="E51" s="215" t="s">
        <v>2463</v>
      </c>
      <c r="F51" s="215" t="s">
        <v>688</v>
      </c>
      <c r="G51" s="215" t="s">
        <v>13459</v>
      </c>
      <c r="H51" s="355">
        <v>0</v>
      </c>
      <c r="I51" s="356" t="s">
        <v>1606</v>
      </c>
      <c r="J51" s="356" t="s">
        <v>1607</v>
      </c>
      <c r="K51" s="357"/>
      <c r="L51" s="357"/>
      <c r="M51" s="357"/>
      <c r="N51" s="357"/>
      <c r="O51" s="357"/>
      <c r="P51" s="358"/>
      <c r="Q51" s="359"/>
      <c r="R51" s="215" t="str">
        <f ca="1">IF(ISERROR($V51),"",OFFSET('Smelter Look-up'!$C$4,$V51-4,0)&amp;"")</f>
        <v>Asahi Refining USA Inc.</v>
      </c>
      <c r="S51" s="222" t="str">
        <f t="shared" ca="1" si="6"/>
        <v>US</v>
      </c>
      <c r="T51" s="222" t="str">
        <f ca="1">IF(B51="","",IF(ISERROR(MATCH($J51,SorP!$B$1:$B$6230,0)),"",INDIRECT("'SorP'!$A$"&amp;MATCH($J51,SorP!$B$1:$B$6230,0))))</f>
        <v>US-UT</v>
      </c>
      <c r="U51" s="238"/>
      <c r="V51" s="270">
        <f>IF(C51="",NA(),MATCH($B51&amp;$C51,'Smelter Look-up'!$J:$J,0))</f>
        <v>28</v>
      </c>
      <c r="W51" s="271"/>
      <c r="X51" s="271">
        <f t="shared" si="7"/>
        <v>0</v>
      </c>
      <c r="Y51" s="271"/>
      <c r="Z51" s="271"/>
      <c r="AB51" s="273" t="str">
        <f t="shared" si="8"/>
        <v>GoldAsahi Refining USA Inc.</v>
      </c>
    </row>
    <row r="52" spans="1:28" s="272" customFormat="1" ht="82.2" customHeight="1">
      <c r="A52" s="214"/>
      <c r="B52" s="215" t="s">
        <v>1130</v>
      </c>
      <c r="C52" s="354" t="s">
        <v>2311</v>
      </c>
      <c r="D52" s="278"/>
      <c r="E52" s="215" t="s">
        <v>1097</v>
      </c>
      <c r="F52" s="215" t="s">
        <v>689</v>
      </c>
      <c r="G52" s="215" t="s">
        <v>13459</v>
      </c>
      <c r="H52" s="355">
        <v>0</v>
      </c>
      <c r="I52" s="356" t="s">
        <v>1609</v>
      </c>
      <c r="J52" s="356" t="s">
        <v>1610</v>
      </c>
      <c r="K52" s="357"/>
      <c r="L52" s="357"/>
      <c r="M52" s="357"/>
      <c r="N52" s="357"/>
      <c r="O52" s="357"/>
      <c r="P52" s="358"/>
      <c r="Q52" s="359"/>
      <c r="R52" s="215" t="str">
        <f ca="1">IF(ISERROR($V52),"",OFFSET('Smelter Look-up'!$C$4,$V52-4,0)&amp;"")</f>
        <v>Asahi Refining Canada Ltd.</v>
      </c>
      <c r="S52" s="222" t="str">
        <f t="shared" ca="1" si="6"/>
        <v>CA</v>
      </c>
      <c r="T52" s="222" t="str">
        <f ca="1">IF(B52="","",IF(ISERROR(MATCH($J52,SorP!$B$1:$B$6230,0)),"",INDIRECT("'SorP'!$A$"&amp;MATCH($J52,SorP!$B$1:$B$6230,0))))</f>
        <v>CA-ON</v>
      </c>
      <c r="U52" s="238"/>
      <c r="V52" s="270">
        <f>IF(C52="",NA(),MATCH($B52&amp;$C52,'Smelter Look-up'!$J:$J,0))</f>
        <v>27</v>
      </c>
      <c r="W52" s="271"/>
      <c r="X52" s="271">
        <f t="shared" si="7"/>
        <v>0</v>
      </c>
      <c r="Y52" s="271"/>
      <c r="Z52" s="271"/>
      <c r="AB52" s="273" t="str">
        <f t="shared" si="8"/>
        <v>GoldAsahi Refining Canada Ltd.</v>
      </c>
    </row>
    <row r="53" spans="1:28" s="272" customFormat="1" ht="82.2" customHeight="1">
      <c r="A53" s="214"/>
      <c r="B53" s="215" t="s">
        <v>1130</v>
      </c>
      <c r="C53" s="354" t="s">
        <v>55</v>
      </c>
      <c r="D53" s="278"/>
      <c r="E53" s="215" t="s">
        <v>1108</v>
      </c>
      <c r="F53" s="215" t="s">
        <v>692</v>
      </c>
      <c r="G53" s="215" t="s">
        <v>13459</v>
      </c>
      <c r="H53" s="355">
        <v>0</v>
      </c>
      <c r="I53" s="356" t="s">
        <v>2393</v>
      </c>
      <c r="J53" s="356" t="s">
        <v>6770</v>
      </c>
      <c r="K53" s="357"/>
      <c r="L53" s="357"/>
      <c r="M53" s="357"/>
      <c r="N53" s="357"/>
      <c r="O53" s="357"/>
      <c r="P53" s="358"/>
      <c r="Q53" s="359"/>
      <c r="R53" s="215" t="str">
        <f ca="1">IF(ISERROR($V53),"",OFFSET('Smelter Look-up'!$C$4,$V53-4,0)&amp;"")</f>
        <v>JX Nippon Mining &amp; Metals Co., Ltd.</v>
      </c>
      <c r="S53" s="222" t="str">
        <f t="shared" ca="1" si="6"/>
        <v>JP</v>
      </c>
      <c r="T53" s="222" t="str">
        <f ca="1">IF(B53="","",IF(ISERROR(MATCH($J53,SorP!$B$1:$B$6230,0)),"",INDIRECT("'SorP'!$A$"&amp;MATCH($J53,SorP!$B$1:$B$6230,0))))</f>
        <v>JP-44</v>
      </c>
      <c r="U53" s="238"/>
      <c r="V53" s="270">
        <f>IF(C53="",NA(),MATCH($B53&amp;$C53,'Smelter Look-up'!$J:$J,0))</f>
        <v>128</v>
      </c>
      <c r="W53" s="271"/>
      <c r="X53" s="271">
        <f t="shared" si="7"/>
        <v>0</v>
      </c>
      <c r="Y53" s="271"/>
      <c r="Z53" s="271"/>
      <c r="AB53" s="273" t="str">
        <f t="shared" si="8"/>
        <v>GoldJX Nippon Mining &amp; Metals Co., Ltd.</v>
      </c>
    </row>
    <row r="54" spans="1:28" s="272" customFormat="1" ht="82.2" customHeight="1">
      <c r="A54" s="214"/>
      <c r="B54" s="215" t="s">
        <v>1131</v>
      </c>
      <c r="C54" s="354" t="s">
        <v>1427</v>
      </c>
      <c r="D54" s="278"/>
      <c r="E54" s="215" t="s">
        <v>1100</v>
      </c>
      <c r="F54" s="215" t="s">
        <v>772</v>
      </c>
      <c r="G54" s="215" t="s">
        <v>13459</v>
      </c>
      <c r="H54" s="355">
        <v>0</v>
      </c>
      <c r="I54" s="356" t="s">
        <v>2477</v>
      </c>
      <c r="J54" s="356" t="s">
        <v>13851</v>
      </c>
      <c r="K54" s="357"/>
      <c r="L54" s="357"/>
      <c r="M54" s="357"/>
      <c r="N54" s="357"/>
      <c r="O54" s="357"/>
      <c r="P54" s="358"/>
      <c r="Q54" s="359"/>
      <c r="R54" s="215" t="str">
        <f ca="1">IF(ISERROR($V54),"",OFFSET('Smelter Look-up'!$C$4,$V54-4,0)&amp;"")</f>
        <v>Gejiu Kai Meng Industry and Trade LLC</v>
      </c>
      <c r="S54" s="222" t="str">
        <f t="shared" ca="1" si="6"/>
        <v>CN</v>
      </c>
      <c r="T54" s="222" t="str">
        <f ca="1">IF(B54="","",IF(ISERROR(MATCH($J54,SorP!$B$1:$B$6230,0)),"",INDIRECT("'SorP'!$A$"&amp;MATCH($J54,SorP!$B$1:$B$6230,0))))</f>
        <v>CN-YN</v>
      </c>
      <c r="U54" s="238"/>
      <c r="V54" s="270">
        <f>IF(C54="",NA(),MATCH($B54&amp;$C54,'Smelter Look-up'!$J:$J,0))</f>
        <v>427</v>
      </c>
      <c r="W54" s="271"/>
      <c r="X54" s="271">
        <f t="shared" si="7"/>
        <v>0</v>
      </c>
      <c r="Y54" s="271"/>
      <c r="Z54" s="271"/>
      <c r="AB54" s="273" t="str">
        <f t="shared" si="8"/>
        <v>TinGejiu Kai Meng Industry and Trade LLC</v>
      </c>
    </row>
    <row r="55" spans="1:28" s="272" customFormat="1" ht="82.2" customHeight="1">
      <c r="A55" s="214"/>
      <c r="B55" s="215" t="s">
        <v>1130</v>
      </c>
      <c r="C55" s="354" t="s">
        <v>1612</v>
      </c>
      <c r="D55" s="278"/>
      <c r="E55" s="215" t="s">
        <v>1109</v>
      </c>
      <c r="F55" s="215" t="s">
        <v>693</v>
      </c>
      <c r="G55" s="215" t="s">
        <v>13459</v>
      </c>
      <c r="H55" s="355">
        <v>0</v>
      </c>
      <c r="I55" s="356" t="s">
        <v>1613</v>
      </c>
      <c r="J55" s="356" t="s">
        <v>7164</v>
      </c>
      <c r="K55" s="357"/>
      <c r="L55" s="357"/>
      <c r="M55" s="357"/>
      <c r="N55" s="357"/>
      <c r="O55" s="357"/>
      <c r="P55" s="358"/>
      <c r="Q55" s="359"/>
      <c r="R55" s="215" t="str">
        <f ca="1">IF(ISERROR($V55),"",OFFSET('Smelter Look-up'!$C$4,$V55-4,0)&amp;"")</f>
        <v>Kazzinc</v>
      </c>
      <c r="S55" s="222" t="str">
        <f t="shared" ca="1" si="6"/>
        <v>KZ</v>
      </c>
      <c r="T55" s="222" t="str">
        <f ca="1">IF(B55="","",IF(ISERROR(MATCH($J55,SorP!$B$1:$B$6230,0)),"",INDIRECT("'SorP'!$A$"&amp;MATCH($J55,SorP!$B$1:$B$6230,0))))</f>
        <v>KZ-KAR</v>
      </c>
      <c r="U55" s="238"/>
      <c r="V55" s="270">
        <f>IF(C55="",NA(),MATCH($B55&amp;$C55,'Smelter Look-up'!$J:$J,0))</f>
        <v>132</v>
      </c>
      <c r="W55" s="271"/>
      <c r="X55" s="271">
        <f t="shared" si="7"/>
        <v>0</v>
      </c>
      <c r="Y55" s="271"/>
      <c r="Z55" s="271"/>
      <c r="AB55" s="273" t="str">
        <f t="shared" si="8"/>
        <v>GoldKazzinc</v>
      </c>
    </row>
    <row r="56" spans="1:28" s="272" customFormat="1" ht="82.2" customHeight="1">
      <c r="A56" s="214"/>
      <c r="B56" s="215" t="s">
        <v>1133</v>
      </c>
      <c r="C56" s="354" t="s">
        <v>150</v>
      </c>
      <c r="D56" s="278"/>
      <c r="E56" s="215" t="s">
        <v>2463</v>
      </c>
      <c r="F56" s="215" t="s">
        <v>801</v>
      </c>
      <c r="G56" s="215" t="s">
        <v>13459</v>
      </c>
      <c r="H56" s="355">
        <v>0</v>
      </c>
      <c r="I56" s="356" t="s">
        <v>1844</v>
      </c>
      <c r="J56" s="356" t="s">
        <v>1769</v>
      </c>
      <c r="K56" s="357"/>
      <c r="L56" s="357"/>
      <c r="M56" s="357"/>
      <c r="N56" s="357"/>
      <c r="O56" s="357"/>
      <c r="P56" s="358"/>
      <c r="Q56" s="359"/>
      <c r="R56" s="215" t="str">
        <f ca="1">IF(ISERROR($V56),"",OFFSET('Smelter Look-up'!$C$4,$V56-4,0)&amp;"")</f>
        <v>Kennametal Fallon</v>
      </c>
      <c r="S56" s="222" t="str">
        <f t="shared" ca="1" si="6"/>
        <v>US</v>
      </c>
      <c r="T56" s="222" t="str">
        <f ca="1">IF(B56="","",IF(ISERROR(MATCH($J56,SorP!$B$1:$B$6230,0)),"",INDIRECT("'SorP'!$A$"&amp;MATCH($J56,SorP!$B$1:$B$6230,0))))</f>
        <v>US-NV</v>
      </c>
      <c r="U56" s="238"/>
      <c r="V56" s="270">
        <f>IF(C56="",NA(),MATCH($B56&amp;$C56,'Smelter Look-up'!$J:$J,0))</f>
        <v>582</v>
      </c>
      <c r="W56" s="271"/>
      <c r="X56" s="271">
        <f t="shared" si="7"/>
        <v>0</v>
      </c>
      <c r="Y56" s="271"/>
      <c r="Z56" s="271"/>
      <c r="AB56" s="273" t="str">
        <f t="shared" si="8"/>
        <v>TungstenKennametal Fallon</v>
      </c>
    </row>
    <row r="57" spans="1:28" s="272" customFormat="1" ht="82.2" customHeight="1">
      <c r="A57" s="214"/>
      <c r="B57" s="215" t="s">
        <v>1130</v>
      </c>
      <c r="C57" s="354" t="s">
        <v>694</v>
      </c>
      <c r="D57" s="278"/>
      <c r="E57" s="215" t="s">
        <v>2463</v>
      </c>
      <c r="F57" s="215" t="s">
        <v>695</v>
      </c>
      <c r="G57" s="215" t="s">
        <v>13459</v>
      </c>
      <c r="H57" s="355">
        <v>0</v>
      </c>
      <c r="I57" s="356" t="s">
        <v>1614</v>
      </c>
      <c r="J57" s="356" t="s">
        <v>1607</v>
      </c>
      <c r="K57" s="357"/>
      <c r="L57" s="357"/>
      <c r="M57" s="357"/>
      <c r="N57" s="357"/>
      <c r="O57" s="357"/>
      <c r="P57" s="358"/>
      <c r="Q57" s="359"/>
      <c r="R57" s="215" t="str">
        <f ca="1">IF(ISERROR($V57),"",OFFSET('Smelter Look-up'!$C$4,$V57-4,0)&amp;"")</f>
        <v>Kennecott Utah Copper LLC</v>
      </c>
      <c r="S57" s="222" t="str">
        <f t="shared" ca="1" si="6"/>
        <v>US</v>
      </c>
      <c r="T57" s="222" t="str">
        <f ca="1">IF(B57="","",IF(ISERROR(MATCH($J57,SorP!$B$1:$B$6230,0)),"",INDIRECT("'SorP'!$A$"&amp;MATCH($J57,SorP!$B$1:$B$6230,0))))</f>
        <v>US-UT</v>
      </c>
      <c r="U57" s="238"/>
      <c r="V57" s="270">
        <f>IF(C57="",NA(),MATCH($B57&amp;$C57,'Smelter Look-up'!$J:$J,0))</f>
        <v>133</v>
      </c>
      <c r="W57" s="271"/>
      <c r="X57" s="271">
        <f t="shared" si="7"/>
        <v>0</v>
      </c>
      <c r="Y57" s="271"/>
      <c r="Z57" s="271"/>
      <c r="AB57" s="273" t="str">
        <f t="shared" si="8"/>
        <v>GoldKennecott Utah Copper LLC</v>
      </c>
    </row>
    <row r="58" spans="1:28" s="272" customFormat="1" ht="82.2" customHeight="1">
      <c r="A58" s="214"/>
      <c r="B58" s="215" t="s">
        <v>1130</v>
      </c>
      <c r="C58" s="354" t="s">
        <v>2163</v>
      </c>
      <c r="D58" s="278"/>
      <c r="E58" s="215" t="s">
        <v>1108</v>
      </c>
      <c r="F58" s="215" t="s">
        <v>696</v>
      </c>
      <c r="G58" s="215" t="s">
        <v>13459</v>
      </c>
      <c r="H58" s="355">
        <v>0</v>
      </c>
      <c r="I58" s="356" t="s">
        <v>1615</v>
      </c>
      <c r="J58" s="356" t="s">
        <v>1587</v>
      </c>
      <c r="K58" s="357"/>
      <c r="L58" s="357"/>
      <c r="M58" s="357"/>
      <c r="N58" s="357"/>
      <c r="O58" s="357"/>
      <c r="P58" s="358"/>
      <c r="Q58" s="359"/>
      <c r="R58" s="215" t="str">
        <f ca="1">IF(ISERROR($V58),"",OFFSET('Smelter Look-up'!$C$4,$V58-4,0)&amp;"")</f>
        <v>Kojima Chemicals Co., Ltd.</v>
      </c>
      <c r="S58" s="222" t="str">
        <f t="shared" ca="1" si="6"/>
        <v>JP</v>
      </c>
      <c r="T58" s="222" t="str">
        <f ca="1">IF(B58="","",IF(ISERROR(MATCH($J58,SorP!$B$1:$B$6230,0)),"",INDIRECT("'SorP'!$A$"&amp;MATCH($J58,SorP!$B$1:$B$6230,0))))</f>
        <v>JP-11</v>
      </c>
      <c r="U58" s="238"/>
      <c r="V58" s="270">
        <f>IF(C58="",NA(),MATCH($B58&amp;$C58,'Smelter Look-up'!$J:$J,0))</f>
        <v>137</v>
      </c>
      <c r="W58" s="271"/>
      <c r="X58" s="271">
        <f t="shared" si="7"/>
        <v>0</v>
      </c>
      <c r="Y58" s="271"/>
      <c r="Z58" s="271"/>
      <c r="AB58" s="273" t="str">
        <f t="shared" si="8"/>
        <v>GoldKojima Chemicals Co., Ltd.</v>
      </c>
    </row>
    <row r="59" spans="1:28" s="272" customFormat="1" ht="82.2" customHeight="1">
      <c r="A59" s="214"/>
      <c r="B59" s="215" t="s">
        <v>1131</v>
      </c>
      <c r="C59" s="354" t="s">
        <v>1327</v>
      </c>
      <c r="D59" s="278"/>
      <c r="E59" s="215" t="s">
        <v>1100</v>
      </c>
      <c r="F59" s="215" t="s">
        <v>773</v>
      </c>
      <c r="G59" s="215" t="s">
        <v>13459</v>
      </c>
      <c r="H59" s="355">
        <v>0</v>
      </c>
      <c r="I59" s="356" t="s">
        <v>1789</v>
      </c>
      <c r="J59" s="356" t="s">
        <v>13826</v>
      </c>
      <c r="K59" s="357"/>
      <c r="L59" s="357"/>
      <c r="M59" s="357"/>
      <c r="N59" s="357"/>
      <c r="O59" s="357"/>
      <c r="P59" s="358"/>
      <c r="Q59" s="359"/>
      <c r="R59" s="215" t="str">
        <f ca="1">IF(ISERROR($V59),"",OFFSET('Smelter Look-up'!$C$4,$V59-4,0)&amp;"")</f>
        <v>China Tin Group Co., Ltd.</v>
      </c>
      <c r="S59" s="222" t="str">
        <f t="shared" ca="1" si="6"/>
        <v>CN</v>
      </c>
      <c r="T59" s="222" t="str">
        <f ca="1">IF(B59="","",IF(ISERROR(MATCH($J59,SorP!$B$1:$B$6230,0)),"",INDIRECT("'SorP'!$A$"&amp;MATCH($J59,SorP!$B$1:$B$6230,0))))</f>
        <v>CN-GX</v>
      </c>
      <c r="U59" s="238"/>
      <c r="V59" s="270">
        <f>IF(C59="",NA(),MATCH($B59&amp;$C59,'Smelter Look-up'!$J:$J,0))</f>
        <v>395</v>
      </c>
      <c r="W59" s="271"/>
      <c r="X59" s="271">
        <f t="shared" si="7"/>
        <v>0</v>
      </c>
      <c r="Y59" s="271"/>
      <c r="Z59" s="271"/>
      <c r="AB59" s="273" t="str">
        <f t="shared" si="8"/>
        <v>TinChina Tin Group Co., Ltd.</v>
      </c>
    </row>
    <row r="60" spans="1:28" s="272" customFormat="1" ht="82.2" customHeight="1">
      <c r="A60" s="214"/>
      <c r="B60" s="215" t="s">
        <v>1132</v>
      </c>
      <c r="C60" s="354" t="s">
        <v>47</v>
      </c>
      <c r="D60" s="278"/>
      <c r="E60" s="215" t="s">
        <v>1096</v>
      </c>
      <c r="F60" s="215" t="s">
        <v>754</v>
      </c>
      <c r="G60" s="215" t="s">
        <v>13459</v>
      </c>
      <c r="H60" s="355">
        <v>0</v>
      </c>
      <c r="I60" s="356" t="s">
        <v>1732</v>
      </c>
      <c r="J60" s="356" t="s">
        <v>1554</v>
      </c>
      <c r="K60" s="357"/>
      <c r="L60" s="357"/>
      <c r="M60" s="357"/>
      <c r="N60" s="357"/>
      <c r="O60" s="357"/>
      <c r="P60" s="358"/>
      <c r="Q60" s="359"/>
      <c r="R60" s="215" t="str">
        <f ca="1">IF(ISERROR($V60),"",OFFSET('Smelter Look-up'!$C$4,$V60-4,0)&amp;"")</f>
        <v>LSM Brasil S.A.</v>
      </c>
      <c r="S60" s="222" t="str">
        <f t="shared" ca="1" si="6"/>
        <v>BR</v>
      </c>
      <c r="T60" s="222" t="str">
        <f ca="1">IF(B60="","",IF(ISERROR(MATCH($J60,SorP!$B$1:$B$6230,0)),"",INDIRECT("'SorP'!$A$"&amp;MATCH($J60,SorP!$B$1:$B$6230,0))))</f>
        <v>BR-MG</v>
      </c>
      <c r="U60" s="238"/>
      <c r="V60" s="270">
        <f>IF(C60="",NA(),MATCH($B60&amp;$C60,'Smelter Look-up'!$J:$J,0))</f>
        <v>341</v>
      </c>
      <c r="W60" s="271"/>
      <c r="X60" s="271">
        <f t="shared" si="7"/>
        <v>0</v>
      </c>
      <c r="Y60" s="271"/>
      <c r="Z60" s="271"/>
      <c r="AB60" s="273" t="str">
        <f t="shared" si="8"/>
        <v>TantalumLSM Brasil S.A.</v>
      </c>
    </row>
    <row r="61" spans="1:28" s="272" customFormat="1" ht="82.2" customHeight="1">
      <c r="A61" s="214"/>
      <c r="B61" s="215" t="s">
        <v>1130</v>
      </c>
      <c r="C61" s="354" t="s">
        <v>56</v>
      </c>
      <c r="D61" s="278"/>
      <c r="E61" s="215" t="s">
        <v>1111</v>
      </c>
      <c r="F61" s="215" t="s">
        <v>700</v>
      </c>
      <c r="G61" s="215" t="s">
        <v>13459</v>
      </c>
      <c r="H61" s="355">
        <v>0</v>
      </c>
      <c r="I61" s="356" t="s">
        <v>1620</v>
      </c>
      <c r="J61" s="356" t="s">
        <v>13081</v>
      </c>
      <c r="K61" s="357"/>
      <c r="L61" s="357"/>
      <c r="M61" s="357"/>
      <c r="N61" s="357"/>
      <c r="O61" s="357"/>
      <c r="P61" s="358"/>
      <c r="Q61" s="359"/>
      <c r="R61" s="215" t="str">
        <f ca="1">IF(ISERROR($V61),"",OFFSET('Smelter Look-up'!$C$4,$V61-4,0)&amp;"")</f>
        <v>LS-NIKKO Copper Inc.</v>
      </c>
      <c r="S61" s="222" t="str">
        <f t="shared" ca="1" si="6"/>
        <v>KR</v>
      </c>
      <c r="T61" s="222" t="str">
        <f ca="1">IF(B61="","",IF(ISERROR(MATCH($J61,SorP!$B$1:$B$6230,0)),"",INDIRECT("'SorP'!$A$"&amp;MATCH($J61,SorP!$B$1:$B$6230,0))))</f>
        <v>KR-31</v>
      </c>
      <c r="U61" s="238"/>
      <c r="V61" s="270">
        <f>IF(C61="",NA(),MATCH($B61&amp;$C61,'Smelter Look-up'!$J:$J,0))</f>
        <v>153</v>
      </c>
      <c r="W61" s="271"/>
      <c r="X61" s="271">
        <f t="shared" si="7"/>
        <v>0</v>
      </c>
      <c r="Y61" s="271"/>
      <c r="Z61" s="271"/>
      <c r="AB61" s="273" t="str">
        <f t="shared" si="8"/>
        <v>GoldLS-NIKKO Copper Inc.</v>
      </c>
    </row>
    <row r="62" spans="1:28" s="272" customFormat="1" ht="82.2" customHeight="1">
      <c r="A62" s="214"/>
      <c r="B62" s="215" t="s">
        <v>1131</v>
      </c>
      <c r="C62" s="354" t="s">
        <v>821</v>
      </c>
      <c r="D62" s="278"/>
      <c r="E62" s="215" t="s">
        <v>1115</v>
      </c>
      <c r="F62" s="215" t="s">
        <v>774</v>
      </c>
      <c r="G62" s="215" t="s">
        <v>13459</v>
      </c>
      <c r="H62" s="355">
        <v>0</v>
      </c>
      <c r="I62" s="356" t="s">
        <v>1794</v>
      </c>
      <c r="J62" s="356" t="s">
        <v>8868</v>
      </c>
      <c r="K62" s="357"/>
      <c r="L62" s="357"/>
      <c r="M62" s="357"/>
      <c r="N62" s="357"/>
      <c r="O62" s="357"/>
      <c r="P62" s="358"/>
      <c r="Q62" s="359"/>
      <c r="R62" s="215" t="str">
        <f ca="1">IF(ISERROR($V62),"",OFFSET('Smelter Look-up'!$C$4,$V62-4,0)&amp;"")</f>
        <v>Malaysia Smelting Corporation (MSC)</v>
      </c>
      <c r="S62" s="222" t="str">
        <f t="shared" ca="1" si="6"/>
        <v>MY</v>
      </c>
      <c r="T62" s="222" t="str">
        <f ca="1">IF(B62="","",IF(ISERROR(MATCH($J62,SorP!$B$1:$B$6230,0)),"",INDIRECT("'SorP'!$A$"&amp;MATCH($J62,SorP!$B$1:$B$6230,0))))</f>
        <v>MY-07</v>
      </c>
      <c r="U62" s="238"/>
      <c r="V62" s="270">
        <f>IF(C62="",NA(),MATCH($B62&amp;$C62,'Smelter Look-up'!$J:$J,0))</f>
        <v>449</v>
      </c>
      <c r="W62" s="271"/>
      <c r="X62" s="271">
        <f t="shared" si="7"/>
        <v>0</v>
      </c>
      <c r="Y62" s="271"/>
      <c r="Z62" s="271"/>
      <c r="AB62" s="273" t="str">
        <f t="shared" si="8"/>
        <v>TinMalaysia Smelting Corporation (MSC)</v>
      </c>
    </row>
    <row r="63" spans="1:28" s="272" customFormat="1" ht="82.2" customHeight="1">
      <c r="A63" s="214"/>
      <c r="B63" s="215" t="s">
        <v>1130</v>
      </c>
      <c r="C63" s="354" t="s">
        <v>910</v>
      </c>
      <c r="D63" s="278"/>
      <c r="E63" s="215" t="s">
        <v>2463</v>
      </c>
      <c r="F63" s="215" t="s">
        <v>703</v>
      </c>
      <c r="G63" s="215" t="s">
        <v>13459</v>
      </c>
      <c r="H63" s="355">
        <v>0</v>
      </c>
      <c r="I63" s="356" t="s">
        <v>1623</v>
      </c>
      <c r="J63" s="356" t="s">
        <v>1624</v>
      </c>
      <c r="K63" s="357"/>
      <c r="L63" s="357"/>
      <c r="M63" s="357"/>
      <c r="N63" s="357"/>
      <c r="O63" s="357"/>
      <c r="P63" s="358"/>
      <c r="Q63" s="359"/>
      <c r="R63" s="215" t="str">
        <f ca="1">IF(ISERROR($V63),"",OFFSET('Smelter Look-up'!$C$4,$V63-4,0)&amp;"")</f>
        <v>Materion</v>
      </c>
      <c r="S63" s="222" t="str">
        <f t="shared" ca="1" si="6"/>
        <v>US</v>
      </c>
      <c r="T63" s="222" t="str">
        <f ca="1">IF(B63="","",IF(ISERROR(MATCH($J63,SorP!$B$1:$B$6230,0)),"",INDIRECT("'SorP'!$A$"&amp;MATCH($J63,SorP!$B$1:$B$6230,0))))</f>
        <v>US-NY</v>
      </c>
      <c r="U63" s="238"/>
      <c r="V63" s="270">
        <f>IF(C63="",NA(),MATCH($B63&amp;$C63,'Smelter Look-up'!$J:$J,0))</f>
        <v>159</v>
      </c>
      <c r="W63" s="271"/>
      <c r="X63" s="271">
        <f t="shared" si="7"/>
        <v>0</v>
      </c>
      <c r="Y63" s="271"/>
      <c r="Z63" s="271"/>
      <c r="AB63" s="273" t="str">
        <f t="shared" si="8"/>
        <v>GoldMaterion</v>
      </c>
    </row>
    <row r="64" spans="1:28" s="272" customFormat="1" ht="82.2" customHeight="1">
      <c r="A64" s="214"/>
      <c r="B64" s="215" t="s">
        <v>1130</v>
      </c>
      <c r="C64" s="354" t="s">
        <v>57</v>
      </c>
      <c r="D64" s="278"/>
      <c r="E64" s="215" t="s">
        <v>1108</v>
      </c>
      <c r="F64" s="215" t="s">
        <v>704</v>
      </c>
      <c r="G64" s="215" t="s">
        <v>13459</v>
      </c>
      <c r="H64" s="355">
        <v>0</v>
      </c>
      <c r="I64" s="356" t="s">
        <v>1625</v>
      </c>
      <c r="J64" s="356" t="s">
        <v>1587</v>
      </c>
      <c r="K64" s="357"/>
      <c r="L64" s="357"/>
      <c r="M64" s="357"/>
      <c r="N64" s="357"/>
      <c r="O64" s="357"/>
      <c r="P64" s="358"/>
      <c r="Q64" s="359"/>
      <c r="R64" s="215" t="str">
        <f ca="1">IF(ISERROR($V64),"",OFFSET('Smelter Look-up'!$C$4,$V64-4,0)&amp;"")</f>
        <v>Matsuda Sangyo Co., Ltd.</v>
      </c>
      <c r="S64" s="222" t="str">
        <f t="shared" ca="1" si="6"/>
        <v>JP</v>
      </c>
      <c r="T64" s="222" t="str">
        <f ca="1">IF(B64="","",IF(ISERROR(MATCH($J64,SorP!$B$1:$B$6230,0)),"",INDIRECT("'SorP'!$A$"&amp;MATCH($J64,SorP!$B$1:$B$6230,0))))</f>
        <v>JP-11</v>
      </c>
      <c r="U64" s="238"/>
      <c r="V64" s="270">
        <f>IF(C64="",NA(),MATCH($B64&amp;$C64,'Smelter Look-up'!$J:$J,0))</f>
        <v>160</v>
      </c>
      <c r="W64" s="271"/>
      <c r="X64" s="271">
        <f t="shared" si="7"/>
        <v>0</v>
      </c>
      <c r="Y64" s="271"/>
      <c r="Z64" s="271"/>
      <c r="AB64" s="273" t="str">
        <f t="shared" si="8"/>
        <v>GoldMatsuda Sangyo Co., Ltd.</v>
      </c>
    </row>
    <row r="65" spans="1:28" s="272" customFormat="1" ht="82.2" customHeight="1">
      <c r="A65" s="214"/>
      <c r="B65" s="215" t="s">
        <v>1131</v>
      </c>
      <c r="C65" s="354" t="s">
        <v>2165</v>
      </c>
      <c r="D65" s="278"/>
      <c r="E65" s="215" t="s">
        <v>2463</v>
      </c>
      <c r="F65" s="215" t="s">
        <v>1795</v>
      </c>
      <c r="G65" s="215" t="s">
        <v>13459</v>
      </c>
      <c r="H65" s="355">
        <v>0</v>
      </c>
      <c r="I65" s="356" t="s">
        <v>1796</v>
      </c>
      <c r="J65" s="356" t="s">
        <v>1642</v>
      </c>
      <c r="K65" s="357"/>
      <c r="L65" s="357"/>
      <c r="M65" s="357"/>
      <c r="N65" s="357"/>
      <c r="O65" s="357"/>
      <c r="P65" s="358"/>
      <c r="Q65" s="359"/>
      <c r="R65" s="215" t="str">
        <f ca="1">IF(ISERROR($V65),"",OFFSET('Smelter Look-up'!$C$4,$V65-4,0)&amp;"")</f>
        <v>Metallic Resources, Inc.</v>
      </c>
      <c r="S65" s="222" t="str">
        <f t="shared" ca="1" si="6"/>
        <v>US</v>
      </c>
      <c r="T65" s="222" t="str">
        <f ca="1">IF(B65="","",IF(ISERROR(MATCH($J65,SorP!$B$1:$B$6230,0)),"",INDIRECT("'SorP'!$A$"&amp;MATCH($J65,SorP!$B$1:$B$6230,0))))</f>
        <v>US-OH</v>
      </c>
      <c r="U65" s="238"/>
      <c r="V65" s="270">
        <f>IF(C65="",NA(),MATCH($B65&amp;$C65,'Smelter Look-up'!$J:$J,0))</f>
        <v>453</v>
      </c>
      <c r="W65" s="271"/>
      <c r="X65" s="271">
        <f t="shared" si="7"/>
        <v>0</v>
      </c>
      <c r="Y65" s="271"/>
      <c r="Z65" s="271"/>
      <c r="AB65" s="273" t="str">
        <f t="shared" si="8"/>
        <v>TinMetallic Resources, Inc.</v>
      </c>
    </row>
    <row r="66" spans="1:28" s="272" customFormat="1" ht="82.2" customHeight="1">
      <c r="A66" s="214"/>
      <c r="B66" s="215" t="s">
        <v>1130</v>
      </c>
      <c r="C66" s="354" t="s">
        <v>1626</v>
      </c>
      <c r="D66" s="278"/>
      <c r="E66" s="215" t="s">
        <v>1100</v>
      </c>
      <c r="F66" s="215" t="s">
        <v>1627</v>
      </c>
      <c r="G66" s="215" t="s">
        <v>13459</v>
      </c>
      <c r="H66" s="355">
        <v>0</v>
      </c>
      <c r="I66" s="356" t="s">
        <v>2544</v>
      </c>
      <c r="J66" s="356" t="s">
        <v>13855</v>
      </c>
      <c r="K66" s="357"/>
      <c r="L66" s="357"/>
      <c r="M66" s="357"/>
      <c r="N66" s="357"/>
      <c r="O66" s="357"/>
      <c r="P66" s="358"/>
      <c r="Q66" s="359"/>
      <c r="R66" s="215" t="str">
        <f ca="1">IF(ISERROR($V66),"",OFFSET('Smelter Look-up'!$C$4,$V66-4,0)&amp;"")</f>
        <v>Metalor Technologies (Suzhou) Ltd.</v>
      </c>
      <c r="S66" s="222" t="str">
        <f t="shared" ca="1" si="6"/>
        <v>CN</v>
      </c>
      <c r="T66" s="222" t="str">
        <f ca="1">IF(B66="","",IF(ISERROR(MATCH($J66,SorP!$B$1:$B$6230,0)),"",INDIRECT("'SorP'!$A$"&amp;MATCH($J66,SorP!$B$1:$B$6230,0))))</f>
        <v>CN-JS</v>
      </c>
      <c r="U66" s="238"/>
      <c r="V66" s="270">
        <f>IF(C66="",NA(),MATCH($B66&amp;$C66,'Smelter Look-up'!$J:$J,0))</f>
        <v>170</v>
      </c>
      <c r="W66" s="271"/>
      <c r="X66" s="271">
        <f t="shared" si="7"/>
        <v>0</v>
      </c>
      <c r="Y66" s="271"/>
      <c r="Z66" s="271"/>
      <c r="AB66" s="273" t="str">
        <f t="shared" si="8"/>
        <v>GoldMetalor Technologies (Suzhou) Ltd.</v>
      </c>
    </row>
    <row r="67" spans="1:28" s="272" customFormat="1" ht="82.2" customHeight="1">
      <c r="A67" s="214"/>
      <c r="B67" s="215" t="s">
        <v>1130</v>
      </c>
      <c r="C67" s="354" t="s">
        <v>2166</v>
      </c>
      <c r="D67" s="278"/>
      <c r="E67" s="215" t="s">
        <v>1100</v>
      </c>
      <c r="F67" s="215" t="s">
        <v>705</v>
      </c>
      <c r="G67" s="215" t="s">
        <v>13459</v>
      </c>
      <c r="H67" s="355">
        <v>0</v>
      </c>
      <c r="I67" s="356" t="s">
        <v>1628</v>
      </c>
      <c r="J67" s="356" t="s">
        <v>14067</v>
      </c>
      <c r="K67" s="357"/>
      <c r="L67" s="357"/>
      <c r="M67" s="357"/>
      <c r="N67" s="357"/>
      <c r="O67" s="357"/>
      <c r="P67" s="358"/>
      <c r="Q67" s="359"/>
      <c r="R67" s="215" t="str">
        <f ca="1">IF(ISERROR($V67),"",OFFSET('Smelter Look-up'!$C$4,$V67-4,0)&amp;"")</f>
        <v>Metalor Technologies (Hong Kong) Ltd.</v>
      </c>
      <c r="S67" s="222" t="str">
        <f t="shared" ca="1" si="6"/>
        <v>CN</v>
      </c>
      <c r="T67" s="222" t="str">
        <f ca="1">IF(B67="","",IF(ISERROR(MATCH($J67,SorP!$B$1:$B$6230,0)),"",INDIRECT("'SorP'!$A$"&amp;MATCH($J67,SorP!$B$1:$B$6230,0))))</f>
        <v>CN-HK</v>
      </c>
      <c r="U67" s="238"/>
      <c r="V67" s="270">
        <f>IF(C67="",NA(),MATCH($B67&amp;$C67,'Smelter Look-up'!$J:$J,0))</f>
        <v>168</v>
      </c>
      <c r="W67" s="271"/>
      <c r="X67" s="271">
        <f t="shared" si="7"/>
        <v>0</v>
      </c>
      <c r="Y67" s="271"/>
      <c r="Z67" s="271"/>
      <c r="AB67" s="273" t="str">
        <f t="shared" si="8"/>
        <v>GoldMetalor Technologies (Hong Kong) Ltd.</v>
      </c>
    </row>
    <row r="68" spans="1:28" s="272" customFormat="1" ht="82.2" customHeight="1">
      <c r="A68" s="214"/>
      <c r="B68" s="215" t="s">
        <v>1130</v>
      </c>
      <c r="C68" s="354" t="s">
        <v>2167</v>
      </c>
      <c r="D68" s="278"/>
      <c r="E68" s="215" t="s">
        <v>886</v>
      </c>
      <c r="F68" s="215" t="s">
        <v>706</v>
      </c>
      <c r="G68" s="215" t="s">
        <v>13459</v>
      </c>
      <c r="H68" s="355">
        <v>0</v>
      </c>
      <c r="I68" s="356" t="s">
        <v>12936</v>
      </c>
      <c r="J68" s="356" t="s">
        <v>10505</v>
      </c>
      <c r="K68" s="357"/>
      <c r="L68" s="357"/>
      <c r="M68" s="357"/>
      <c r="N68" s="357"/>
      <c r="O68" s="357"/>
      <c r="P68" s="358"/>
      <c r="Q68" s="359"/>
      <c r="R68" s="215" t="str">
        <f ca="1">IF(ISERROR($V68),"",OFFSET('Smelter Look-up'!$C$4,$V68-4,0)&amp;"")</f>
        <v>Metalor Technologies (Singapore) Pte., Ltd.</v>
      </c>
      <c r="S68" s="222" t="str">
        <f t="shared" ref="S68" ca="1" si="9">IF(B68="","",IF(ISERROR(MATCH($E68,CL,0)),"Unknown",INDIRECT("'C'!$A$"&amp;MATCH($E68,CL,0)+1)))</f>
        <v>SG</v>
      </c>
      <c r="T68" s="222" t="str">
        <f ca="1">IF(B68="","",IF(ISERROR(MATCH($J68,SorP!$B$1:$B$6230,0)),"",INDIRECT("'SorP'!$A$"&amp;MATCH($J68,SorP!$B$1:$B$6230,0))))</f>
        <v>SG-05</v>
      </c>
      <c r="U68" s="238"/>
      <c r="V68" s="270">
        <f>IF(C68="",NA(),MATCH($B68&amp;$C68,'Smelter Look-up'!$J:$J,0))</f>
        <v>169</v>
      </c>
      <c r="W68" s="271"/>
      <c r="X68" s="271">
        <f t="shared" ref="X68" si="10">IF(AND(C68="Smelter not listed",OR(LEN(D68)=0,LEN(E68)=0)),1,0)</f>
        <v>0</v>
      </c>
      <c r="Y68" s="271"/>
      <c r="Z68" s="271"/>
      <c r="AB68" s="273" t="str">
        <f t="shared" ref="AB68" si="11">B68&amp;C68</f>
        <v>GoldMetalor Technologies (Singapore) Pte., Ltd.</v>
      </c>
    </row>
    <row r="69" spans="1:28" s="272" customFormat="1" ht="82.2" customHeight="1">
      <c r="A69" s="214"/>
      <c r="B69" s="215" t="s">
        <v>1130</v>
      </c>
      <c r="C69" s="354" t="s">
        <v>2331</v>
      </c>
      <c r="D69" s="278"/>
      <c r="E69" s="215" t="s">
        <v>1098</v>
      </c>
      <c r="F69" s="215" t="s">
        <v>707</v>
      </c>
      <c r="G69" s="215" t="s">
        <v>13459</v>
      </c>
      <c r="H69" s="355">
        <v>0</v>
      </c>
      <c r="I69" s="356" t="s">
        <v>1629</v>
      </c>
      <c r="J69" s="356" t="s">
        <v>1630</v>
      </c>
      <c r="K69" s="357"/>
      <c r="L69" s="357"/>
      <c r="M69" s="357"/>
      <c r="N69" s="357"/>
      <c r="O69" s="357"/>
      <c r="P69" s="358"/>
      <c r="Q69" s="359"/>
      <c r="R69" s="215" t="str">
        <f ca="1">IF(ISERROR($V69),"",OFFSET('Smelter Look-up'!$C$4,$V69-4,0)&amp;"")</f>
        <v>Metalor Technologies S.A.</v>
      </c>
      <c r="S69" s="222" t="str">
        <f t="shared" ref="S69:S100" ca="1" si="12">IF(B69="","",IF(ISERROR(MATCH($E69,CL,0)),"Unknown",INDIRECT("'C'!$A$"&amp;MATCH($E69,CL,0)+1)))</f>
        <v>CH</v>
      </c>
      <c r="T69" s="222" t="str">
        <f ca="1">IF(B69="","",IF(ISERROR(MATCH($J69,SorP!$B$1:$B$6230,0)),"",INDIRECT("'SorP'!$A$"&amp;MATCH($J69,SorP!$B$1:$B$6230,0))))</f>
        <v>CH-NE</v>
      </c>
      <c r="U69" s="238"/>
      <c r="V69" s="270">
        <f>IF(C69="",NA(),MATCH($B69&amp;$C69,'Smelter Look-up'!$J:$J,0))</f>
        <v>171</v>
      </c>
      <c r="W69" s="271"/>
      <c r="X69" s="271">
        <f t="shared" ref="X69:X100" si="13">IF(AND(C69="Smelter not listed",OR(LEN(D69)=0,LEN(E69)=0)),1,0)</f>
        <v>0</v>
      </c>
      <c r="Y69" s="271"/>
      <c r="Z69" s="271"/>
      <c r="AB69" s="273" t="str">
        <f t="shared" ref="AB69:AB100" si="14">B69&amp;C69</f>
        <v>GoldMetalor Technologies S.A.</v>
      </c>
    </row>
    <row r="70" spans="1:28" s="272" customFormat="1" ht="82.2" customHeight="1">
      <c r="A70" s="214"/>
      <c r="B70" s="215" t="s">
        <v>1130</v>
      </c>
      <c r="C70" s="354" t="s">
        <v>1229</v>
      </c>
      <c r="D70" s="278"/>
      <c r="E70" s="215" t="s">
        <v>2463</v>
      </c>
      <c r="F70" s="215" t="s">
        <v>708</v>
      </c>
      <c r="G70" s="215" t="s">
        <v>13459</v>
      </c>
      <c r="H70" s="355">
        <v>0</v>
      </c>
      <c r="I70" s="356" t="s">
        <v>1631</v>
      </c>
      <c r="J70" s="356" t="s">
        <v>1632</v>
      </c>
      <c r="K70" s="357"/>
      <c r="L70" s="357"/>
      <c r="M70" s="357"/>
      <c r="N70" s="357"/>
      <c r="O70" s="357"/>
      <c r="P70" s="358"/>
      <c r="Q70" s="359"/>
      <c r="R70" s="215" t="str">
        <f ca="1">IF(ISERROR($V70),"",OFFSET('Smelter Look-up'!$C$4,$V70-4,0)&amp;"")</f>
        <v>Metalor USA Refining Corporation</v>
      </c>
      <c r="S70" s="222" t="str">
        <f t="shared" ca="1" si="12"/>
        <v>US</v>
      </c>
      <c r="T70" s="222" t="str">
        <f ca="1">IF(B70="","",IF(ISERROR(MATCH($J70,SorP!$B$1:$B$6230,0)),"",INDIRECT("'SorP'!$A$"&amp;MATCH($J70,SorP!$B$1:$B$6230,0))))</f>
        <v>US-MA</v>
      </c>
      <c r="U70" s="238"/>
      <c r="V70" s="270">
        <f>IF(C70="",NA(),MATCH($B70&amp;$C70,'Smelter Look-up'!$J:$J,0))</f>
        <v>172</v>
      </c>
      <c r="W70" s="271"/>
      <c r="X70" s="271">
        <f t="shared" si="13"/>
        <v>0</v>
      </c>
      <c r="Y70" s="271"/>
      <c r="Z70" s="271"/>
      <c r="AB70" s="273" t="str">
        <f t="shared" si="14"/>
        <v>GoldMetalor USA Refining Corporation</v>
      </c>
    </row>
    <row r="71" spans="1:28" s="272" customFormat="1" ht="82.2" customHeight="1">
      <c r="A71" s="214"/>
      <c r="B71" s="215" t="s">
        <v>1130</v>
      </c>
      <c r="C71" s="354" t="s">
        <v>12641</v>
      </c>
      <c r="D71" s="278"/>
      <c r="E71" s="215" t="s">
        <v>1113</v>
      </c>
      <c r="F71" s="215" t="s">
        <v>709</v>
      </c>
      <c r="G71" s="215" t="s">
        <v>13459</v>
      </c>
      <c r="H71" s="355">
        <v>0</v>
      </c>
      <c r="I71" s="356" t="s">
        <v>1633</v>
      </c>
      <c r="J71" s="356" t="s">
        <v>13099</v>
      </c>
      <c r="K71" s="357"/>
      <c r="L71" s="357"/>
      <c r="M71" s="357"/>
      <c r="N71" s="357"/>
      <c r="O71" s="357"/>
      <c r="P71" s="358"/>
      <c r="Q71" s="359"/>
      <c r="R71" s="215" t="str">
        <f ca="1">IF(ISERROR($V71),"",OFFSET('Smelter Look-up'!$C$4,$V71-4,0)&amp;"")</f>
        <v>Metalurgica Met-Mex Penoles S.A. De C.V.</v>
      </c>
      <c r="S71" s="222" t="str">
        <f t="shared" ca="1" si="12"/>
        <v>MX</v>
      </c>
      <c r="T71" s="222" t="str">
        <f ca="1">IF(B71="","",IF(ISERROR(MATCH($J71,SorP!$B$1:$B$6230,0)),"",INDIRECT("'SorP'!$A$"&amp;MATCH($J71,SorP!$B$1:$B$6230,0))))</f>
        <v>MX-COA</v>
      </c>
      <c r="U71" s="238"/>
      <c r="V71" s="270">
        <f>IF(C71="",NA(),MATCH($B71&amp;$C71,'Smelter Look-up'!$J:$J,0))</f>
        <v>173</v>
      </c>
      <c r="W71" s="271"/>
      <c r="X71" s="271">
        <f t="shared" si="13"/>
        <v>0</v>
      </c>
      <c r="Y71" s="271"/>
      <c r="Z71" s="271"/>
      <c r="AB71" s="273" t="str">
        <f t="shared" si="14"/>
        <v>GoldMetalurgica Met-Mex Penoles S.A. De C.V.</v>
      </c>
    </row>
    <row r="72" spans="1:28" s="272" customFormat="1" ht="82.2" customHeight="1">
      <c r="A72" s="214"/>
      <c r="B72" s="215" t="s">
        <v>1132</v>
      </c>
      <c r="C72" s="354" t="s">
        <v>2168</v>
      </c>
      <c r="D72" s="278"/>
      <c r="E72" s="215" t="s">
        <v>1106</v>
      </c>
      <c r="F72" s="215" t="s">
        <v>755</v>
      </c>
      <c r="G72" s="215" t="s">
        <v>13459</v>
      </c>
      <c r="H72" s="355">
        <v>0</v>
      </c>
      <c r="I72" s="356" t="s">
        <v>1733</v>
      </c>
      <c r="J72" s="356" t="s">
        <v>1734</v>
      </c>
      <c r="K72" s="357"/>
      <c r="L72" s="357"/>
      <c r="M72" s="357"/>
      <c r="N72" s="357"/>
      <c r="O72" s="357"/>
      <c r="P72" s="358"/>
      <c r="Q72" s="359"/>
      <c r="R72" s="215" t="str">
        <f ca="1">IF(ISERROR($V72),"",OFFSET('Smelter Look-up'!$C$4,$V72-4,0)&amp;"")</f>
        <v>Metallurgical Products India Pvt., Ltd.</v>
      </c>
      <c r="S72" s="222" t="str">
        <f t="shared" ca="1" si="12"/>
        <v>IN</v>
      </c>
      <c r="T72" s="222" t="str">
        <f ca="1">IF(B72="","",IF(ISERROR(MATCH($J72,SorP!$B$1:$B$6230,0)),"",INDIRECT("'SorP'!$A$"&amp;MATCH($J72,SorP!$B$1:$B$6230,0))))</f>
        <v>IN-MH</v>
      </c>
      <c r="U72" s="238"/>
      <c r="V72" s="270">
        <f>IF(C72="",NA(),MATCH($B72&amp;$C72,'Smelter Look-up'!$J:$J,0))</f>
        <v>344</v>
      </c>
      <c r="W72" s="271"/>
      <c r="X72" s="271">
        <f t="shared" si="13"/>
        <v>0</v>
      </c>
      <c r="Y72" s="271"/>
      <c r="Z72" s="271"/>
      <c r="AB72" s="273" t="str">
        <f t="shared" si="14"/>
        <v>TantalumMetallurgical Products India Pvt., Ltd.</v>
      </c>
    </row>
    <row r="73" spans="1:28" s="272" customFormat="1" ht="82.2" customHeight="1">
      <c r="A73" s="214"/>
      <c r="B73" s="215" t="s">
        <v>1131</v>
      </c>
      <c r="C73" s="354" t="s">
        <v>12642</v>
      </c>
      <c r="D73" s="278"/>
      <c r="E73" s="215" t="s">
        <v>1096</v>
      </c>
      <c r="F73" s="215" t="s">
        <v>775</v>
      </c>
      <c r="G73" s="215" t="s">
        <v>13459</v>
      </c>
      <c r="H73" s="355">
        <v>0</v>
      </c>
      <c r="I73" s="356" t="s">
        <v>1797</v>
      </c>
      <c r="J73" s="356" t="s">
        <v>1683</v>
      </c>
      <c r="K73" s="357"/>
      <c r="L73" s="357"/>
      <c r="M73" s="357"/>
      <c r="N73" s="357"/>
      <c r="O73" s="357"/>
      <c r="P73" s="358"/>
      <c r="Q73" s="359"/>
      <c r="R73" s="215" t="str">
        <f ca="1">IF(ISERROR($V73),"",OFFSET('Smelter Look-up'!$C$4,$V73-4,0)&amp;"")</f>
        <v>Mineracao Taboca S.A.</v>
      </c>
      <c r="S73" s="222" t="str">
        <f t="shared" ca="1" si="12"/>
        <v>BR</v>
      </c>
      <c r="T73" s="222" t="str">
        <f ca="1">IF(B73="","",IF(ISERROR(MATCH($J73,SorP!$B$1:$B$6230,0)),"",INDIRECT("'SorP'!$A$"&amp;MATCH($J73,SorP!$B$1:$B$6230,0))))</f>
        <v>BR-SP</v>
      </c>
      <c r="U73" s="238"/>
      <c r="V73" s="270">
        <f>IF(C73="",NA(),MATCH($B73&amp;$C73,'Smelter Look-up'!$J:$J,0))</f>
        <v>456</v>
      </c>
      <c r="W73" s="271"/>
      <c r="X73" s="271">
        <f t="shared" si="13"/>
        <v>0</v>
      </c>
      <c r="Y73" s="271"/>
      <c r="Z73" s="271"/>
      <c r="AB73" s="273" t="str">
        <f t="shared" si="14"/>
        <v>TinMineracao Taboca S.A.</v>
      </c>
    </row>
    <row r="74" spans="1:28" s="272" customFormat="1" ht="82.2" customHeight="1">
      <c r="A74" s="214"/>
      <c r="B74" s="215" t="s">
        <v>1132</v>
      </c>
      <c r="C74" s="354" t="s">
        <v>12642</v>
      </c>
      <c r="D74" s="278"/>
      <c r="E74" s="215" t="s">
        <v>1096</v>
      </c>
      <c r="F74" s="215" t="s">
        <v>756</v>
      </c>
      <c r="G74" s="215" t="s">
        <v>13459</v>
      </c>
      <c r="H74" s="355">
        <v>0</v>
      </c>
      <c r="I74" s="356" t="s">
        <v>1736</v>
      </c>
      <c r="J74" s="356" t="s">
        <v>1737</v>
      </c>
      <c r="K74" s="357"/>
      <c r="L74" s="357"/>
      <c r="M74" s="357"/>
      <c r="N74" s="357"/>
      <c r="O74" s="357"/>
      <c r="P74" s="358"/>
      <c r="Q74" s="359"/>
      <c r="R74" s="215" t="str">
        <f ca="1">IF(ISERROR($V74),"",OFFSET('Smelter Look-up'!$C$4,$V74-4,0)&amp;"")</f>
        <v>Mineracao Taboca S.A.</v>
      </c>
      <c r="S74" s="222" t="str">
        <f t="shared" ca="1" si="12"/>
        <v>BR</v>
      </c>
      <c r="T74" s="222" t="str">
        <f ca="1">IF(B74="","",IF(ISERROR(MATCH($J74,SorP!$B$1:$B$6230,0)),"",INDIRECT("'SorP'!$A$"&amp;MATCH($J74,SorP!$B$1:$B$6230,0))))</f>
        <v>BR-AM</v>
      </c>
      <c r="U74" s="238"/>
      <c r="V74" s="270">
        <f>IF(C74="",NA(),MATCH($B74&amp;$C74,'Smelter Look-up'!$J:$J,0))</f>
        <v>345</v>
      </c>
      <c r="W74" s="271"/>
      <c r="X74" s="271">
        <f t="shared" si="13"/>
        <v>0</v>
      </c>
      <c r="Y74" s="271"/>
      <c r="Z74" s="271"/>
      <c r="AB74" s="273" t="str">
        <f t="shared" si="14"/>
        <v>TantalumMineracao Taboca S.A.</v>
      </c>
    </row>
    <row r="75" spans="1:28" s="272" customFormat="1" ht="82.2" customHeight="1">
      <c r="A75" s="214"/>
      <c r="B75" s="215" t="s">
        <v>1131</v>
      </c>
      <c r="C75" s="354" t="s">
        <v>1034</v>
      </c>
      <c r="D75" s="278"/>
      <c r="E75" s="215" t="s">
        <v>880</v>
      </c>
      <c r="F75" s="215" t="s">
        <v>776</v>
      </c>
      <c r="G75" s="215" t="s">
        <v>13459</v>
      </c>
      <c r="H75" s="355">
        <v>0</v>
      </c>
      <c r="I75" s="356" t="s">
        <v>1799</v>
      </c>
      <c r="J75" s="356" t="s">
        <v>9323</v>
      </c>
      <c r="K75" s="357"/>
      <c r="L75" s="357"/>
      <c r="M75" s="357"/>
      <c r="N75" s="357"/>
      <c r="O75" s="357"/>
      <c r="P75" s="358"/>
      <c r="Q75" s="359"/>
      <c r="R75" s="215" t="str">
        <f ca="1">IF(ISERROR($V75),"",OFFSET('Smelter Look-up'!$C$4,$V75-4,0)&amp;"")</f>
        <v>Minsur</v>
      </c>
      <c r="S75" s="222" t="str">
        <f t="shared" ca="1" si="12"/>
        <v>PE</v>
      </c>
      <c r="T75" s="222" t="str">
        <f ca="1">IF(B75="","",IF(ISERROR(MATCH($J75,SorP!$B$1:$B$6230,0)),"",INDIRECT("'SorP'!$A$"&amp;MATCH($J75,SorP!$B$1:$B$6230,0))))</f>
        <v>PE-ICA</v>
      </c>
      <c r="U75" s="238"/>
      <c r="V75" s="270">
        <f>IF(C75="",NA(),MATCH($B75&amp;$C75,'Smelter Look-up'!$J:$J,0))</f>
        <v>460</v>
      </c>
      <c r="W75" s="271"/>
      <c r="X75" s="271">
        <f t="shared" si="13"/>
        <v>0</v>
      </c>
      <c r="Y75" s="271"/>
      <c r="Z75" s="271"/>
      <c r="AB75" s="273" t="str">
        <f t="shared" si="14"/>
        <v>TinMinsur</v>
      </c>
    </row>
    <row r="76" spans="1:28" s="272" customFormat="1" ht="82.2" customHeight="1">
      <c r="A76" s="214"/>
      <c r="B76" s="215" t="s">
        <v>1130</v>
      </c>
      <c r="C76" s="354" t="s">
        <v>1164</v>
      </c>
      <c r="D76" s="278"/>
      <c r="E76" s="215" t="s">
        <v>1108</v>
      </c>
      <c r="F76" s="215" t="s">
        <v>710</v>
      </c>
      <c r="G76" s="215" t="s">
        <v>13459</v>
      </c>
      <c r="H76" s="355">
        <v>0</v>
      </c>
      <c r="I76" s="356" t="s">
        <v>15611</v>
      </c>
      <c r="J76" s="356" t="s">
        <v>2230</v>
      </c>
      <c r="K76" s="357"/>
      <c r="L76" s="357"/>
      <c r="M76" s="357"/>
      <c r="N76" s="357"/>
      <c r="O76" s="357"/>
      <c r="P76" s="358"/>
      <c r="Q76" s="359"/>
      <c r="R76" s="215" t="str">
        <f ca="1">IF(ISERROR($V76),"",OFFSET('Smelter Look-up'!$C$4,$V76-4,0)&amp;"")</f>
        <v>Mitsubishi Materials Corporation</v>
      </c>
      <c r="S76" s="222" t="str">
        <f t="shared" ca="1" si="12"/>
        <v>JP</v>
      </c>
      <c r="T76" s="222" t="str">
        <f ca="1">IF(B76="","",IF(ISERROR(MATCH($J76,SorP!$B$1:$B$6230,0)),"",INDIRECT("'SorP'!$A$"&amp;MATCH($J76,SorP!$B$1:$B$6230,0))))</f>
        <v>JP-37</v>
      </c>
      <c r="U76" s="238"/>
      <c r="V76" s="270">
        <f>IF(C76="",NA(),MATCH($B76&amp;$C76,'Smelter Look-up'!$J:$J,0))</f>
        <v>177</v>
      </c>
      <c r="W76" s="271"/>
      <c r="X76" s="271">
        <f t="shared" si="13"/>
        <v>0</v>
      </c>
      <c r="Y76" s="271"/>
      <c r="Z76" s="271"/>
      <c r="AB76" s="273" t="str">
        <f t="shared" si="14"/>
        <v>GoldMitsubishi Materials Corporation</v>
      </c>
    </row>
    <row r="77" spans="1:28" s="272" customFormat="1" ht="82.2" customHeight="1">
      <c r="A77" s="214"/>
      <c r="B77" s="215" t="s">
        <v>1131</v>
      </c>
      <c r="C77" s="354" t="s">
        <v>1164</v>
      </c>
      <c r="D77" s="278"/>
      <c r="E77" s="215" t="s">
        <v>1108</v>
      </c>
      <c r="F77" s="215" t="s">
        <v>777</v>
      </c>
      <c r="G77" s="215" t="s">
        <v>13459</v>
      </c>
      <c r="H77" s="355">
        <v>0</v>
      </c>
      <c r="I77" s="356" t="s">
        <v>15612</v>
      </c>
      <c r="J77" s="356" t="s">
        <v>1558</v>
      </c>
      <c r="K77" s="357"/>
      <c r="L77" s="357"/>
      <c r="M77" s="357"/>
      <c r="N77" s="357"/>
      <c r="O77" s="357"/>
      <c r="P77" s="358"/>
      <c r="Q77" s="359"/>
      <c r="R77" s="215" t="str">
        <f ca="1">IF(ISERROR($V77),"",OFFSET('Smelter Look-up'!$C$4,$V77-4,0)&amp;"")</f>
        <v>Mitsubishi Materials Corporation</v>
      </c>
      <c r="S77" s="222" t="str">
        <f t="shared" ca="1" si="12"/>
        <v>JP</v>
      </c>
      <c r="T77" s="222" t="str">
        <f ca="1">IF(B77="","",IF(ISERROR(MATCH($J77,SorP!$B$1:$B$6230,0)),"",INDIRECT("'SorP'!$A$"&amp;MATCH($J77,SorP!$B$1:$B$6230,0))))</f>
        <v>JP-28</v>
      </c>
      <c r="U77" s="238"/>
      <c r="V77" s="270">
        <f>IF(C77="",NA(),MATCH($B77&amp;$C77,'Smelter Look-up'!$J:$J,0))</f>
        <v>461</v>
      </c>
      <c r="W77" s="271"/>
      <c r="X77" s="271">
        <f t="shared" si="13"/>
        <v>0</v>
      </c>
      <c r="Y77" s="271"/>
      <c r="Z77" s="271"/>
      <c r="AB77" s="273" t="str">
        <f t="shared" si="14"/>
        <v>TinMitsubishi Materials Corporation</v>
      </c>
    </row>
    <row r="78" spans="1:28" s="272" customFormat="1" ht="82.2" customHeight="1">
      <c r="A78" s="214"/>
      <c r="B78" s="215" t="s">
        <v>1132</v>
      </c>
      <c r="C78" s="354" t="s">
        <v>1230</v>
      </c>
      <c r="D78" s="278"/>
      <c r="E78" s="215" t="s">
        <v>1108</v>
      </c>
      <c r="F78" s="215" t="s">
        <v>757</v>
      </c>
      <c r="G78" s="215" t="s">
        <v>13459</v>
      </c>
      <c r="H78" s="355">
        <v>0</v>
      </c>
      <c r="I78" s="356" t="s">
        <v>1738</v>
      </c>
      <c r="J78" s="356" t="s">
        <v>1739</v>
      </c>
      <c r="K78" s="357"/>
      <c r="L78" s="357"/>
      <c r="M78" s="357"/>
      <c r="N78" s="357"/>
      <c r="O78" s="357"/>
      <c r="P78" s="358"/>
      <c r="Q78" s="359"/>
      <c r="R78" s="215" t="str">
        <f ca="1">IF(ISERROR($V78),"",OFFSET('Smelter Look-up'!$C$4,$V78-4,0)&amp;"")</f>
        <v>Mitsui Mining and Smelting Co., Ltd.</v>
      </c>
      <c r="S78" s="222" t="str">
        <f t="shared" ca="1" si="12"/>
        <v>JP</v>
      </c>
      <c r="T78" s="222" t="str">
        <f ca="1">IF(B78="","",IF(ISERROR(MATCH($J78,SorP!$B$1:$B$6230,0)),"",INDIRECT("'SorP'!$A$"&amp;MATCH($J78,SorP!$B$1:$B$6230,0))))</f>
        <v>JP-40</v>
      </c>
      <c r="U78" s="238"/>
      <c r="V78" s="270">
        <f>IF(C78="",NA(),MATCH($B78&amp;$C78,'Smelter Look-up'!$J:$J,0))</f>
        <v>349</v>
      </c>
      <c r="W78" s="271"/>
      <c r="X78" s="271">
        <f t="shared" si="13"/>
        <v>0</v>
      </c>
      <c r="Y78" s="271"/>
      <c r="Z78" s="271"/>
      <c r="AB78" s="273" t="str">
        <f t="shared" si="14"/>
        <v>TantalumMitsui Mining and Smelting Co., Ltd.</v>
      </c>
    </row>
    <row r="79" spans="1:28" s="272" customFormat="1" ht="82.2" customHeight="1">
      <c r="A79" s="214"/>
      <c r="B79" s="215" t="s">
        <v>1130</v>
      </c>
      <c r="C79" s="354" t="s">
        <v>1230</v>
      </c>
      <c r="D79" s="278"/>
      <c r="E79" s="215" t="s">
        <v>1108</v>
      </c>
      <c r="F79" s="215" t="s">
        <v>711</v>
      </c>
      <c r="G79" s="215" t="s">
        <v>13459</v>
      </c>
      <c r="H79" s="355">
        <v>0</v>
      </c>
      <c r="I79" s="356" t="s">
        <v>1635</v>
      </c>
      <c r="J79" s="356" t="s">
        <v>1634</v>
      </c>
      <c r="K79" s="357"/>
      <c r="L79" s="357"/>
      <c r="M79" s="357"/>
      <c r="N79" s="357"/>
      <c r="O79" s="357"/>
      <c r="P79" s="358"/>
      <c r="Q79" s="359"/>
      <c r="R79" s="215" t="str">
        <f ca="1">IF(ISERROR($V79),"",OFFSET('Smelter Look-up'!$C$4,$V79-4,0)&amp;"")</f>
        <v>Mitsui Mining and Smelting Co., Ltd.</v>
      </c>
      <c r="S79" s="222" t="str">
        <f t="shared" ca="1" si="12"/>
        <v>JP</v>
      </c>
      <c r="T79" s="222" t="str">
        <f ca="1">IF(B79="","",IF(ISERROR(MATCH($J79,SorP!$B$1:$B$6230,0)),"",INDIRECT("'SorP'!$A$"&amp;MATCH($J79,SorP!$B$1:$B$6230,0))))</f>
        <v>JP-34</v>
      </c>
      <c r="U79" s="238"/>
      <c r="V79" s="270">
        <f>IF(C79="",NA(),MATCH($B79&amp;$C79,'Smelter Look-up'!$J:$J,0))</f>
        <v>179</v>
      </c>
      <c r="W79" s="271"/>
      <c r="X79" s="271">
        <f t="shared" si="13"/>
        <v>0</v>
      </c>
      <c r="Y79" s="271"/>
      <c r="Z79" s="271"/>
      <c r="AB79" s="273" t="str">
        <f t="shared" si="14"/>
        <v>GoldMitsui Mining and Smelting Co., Ltd.</v>
      </c>
    </row>
    <row r="80" spans="1:28" s="272" customFormat="1" ht="82.2" customHeight="1">
      <c r="A80" s="214"/>
      <c r="B80" s="215" t="s">
        <v>1130</v>
      </c>
      <c r="C80" s="354" t="s">
        <v>12643</v>
      </c>
      <c r="D80" s="278"/>
      <c r="E80" s="215" t="s">
        <v>889</v>
      </c>
      <c r="F80" s="215" t="s">
        <v>713</v>
      </c>
      <c r="G80" s="215" t="s">
        <v>13459</v>
      </c>
      <c r="H80" s="355">
        <v>0</v>
      </c>
      <c r="I80" s="356" t="s">
        <v>1638</v>
      </c>
      <c r="J80" s="356" t="s">
        <v>11478</v>
      </c>
      <c r="K80" s="357"/>
      <c r="L80" s="357"/>
      <c r="M80" s="357"/>
      <c r="N80" s="357"/>
      <c r="O80" s="357"/>
      <c r="P80" s="358"/>
      <c r="Q80" s="359"/>
      <c r="R80" s="215" t="str">
        <f ca="1">IF(ISERROR($V80),"",OFFSET('Smelter Look-up'!$C$4,$V80-4,0)&amp;"")</f>
        <v>Nadir Metal Rafineri San. Ve Tic. A.S.</v>
      </c>
      <c r="S80" s="222" t="str">
        <f t="shared" ca="1" si="12"/>
        <v>TR</v>
      </c>
      <c r="T80" s="222" t="str">
        <f ca="1">IF(B80="","",IF(ISERROR(MATCH($J80,SorP!$B$1:$B$6230,0)),"",INDIRECT("'SorP'!$A$"&amp;MATCH($J80,SorP!$B$1:$B$6230,0))))</f>
        <v>TR-34</v>
      </c>
      <c r="U80" s="238"/>
      <c r="V80" s="270">
        <f>IF(C80="",NA(),MATCH($B80&amp;$C80,'Smelter Look-up'!$J:$J,0))</f>
        <v>184</v>
      </c>
      <c r="W80" s="271"/>
      <c r="X80" s="271">
        <f t="shared" si="13"/>
        <v>0</v>
      </c>
      <c r="Y80" s="271"/>
      <c r="Z80" s="271"/>
      <c r="AB80" s="273" t="str">
        <f t="shared" si="14"/>
        <v>GoldNadir Metal Rafineri San. Ve Tic. A.S.</v>
      </c>
    </row>
    <row r="81" spans="1:28" s="272" customFormat="1" ht="82.2" customHeight="1">
      <c r="A81" s="214"/>
      <c r="B81" s="215" t="s">
        <v>1131</v>
      </c>
      <c r="C81" s="354" t="s">
        <v>13400</v>
      </c>
      <c r="D81" s="278"/>
      <c r="E81" s="215" t="s">
        <v>1100</v>
      </c>
      <c r="F81" s="215" t="s">
        <v>1802</v>
      </c>
      <c r="G81" s="215" t="s">
        <v>13459</v>
      </c>
      <c r="H81" s="355">
        <v>0</v>
      </c>
      <c r="I81" s="356" t="s">
        <v>1787</v>
      </c>
      <c r="J81" s="356" t="s">
        <v>13842</v>
      </c>
      <c r="K81" s="357"/>
      <c r="L81" s="357"/>
      <c r="M81" s="357"/>
      <c r="N81" s="357"/>
      <c r="O81" s="357"/>
      <c r="P81" s="358"/>
      <c r="Q81" s="359"/>
      <c r="R81" s="215" t="str">
        <f ca="1">IF(ISERROR($V81),"",OFFSET('Smelter Look-up'!$C$4,$V81-4,0)&amp;"")</f>
        <v>Jiangxi New Nanshan Technology Ltd.</v>
      </c>
      <c r="S81" s="222" t="str">
        <f t="shared" ca="1" si="12"/>
        <v>CN</v>
      </c>
      <c r="T81" s="222" t="str">
        <f ca="1">IF(B81="","",IF(ISERROR(MATCH($J81,SorP!$B$1:$B$6230,0)),"",INDIRECT("'SorP'!$A$"&amp;MATCH($J81,SorP!$B$1:$B$6230,0))))</f>
        <v>CN-JX</v>
      </c>
      <c r="U81" s="238"/>
      <c r="V81" s="270">
        <f>IF(C81="",NA(),MATCH($B81&amp;$C81,'Smelter Look-up'!$J:$J,0))</f>
        <v>440</v>
      </c>
      <c r="W81" s="271"/>
      <c r="X81" s="271">
        <f t="shared" si="13"/>
        <v>0</v>
      </c>
      <c r="Y81" s="271"/>
      <c r="Z81" s="271"/>
      <c r="AB81" s="273" t="str">
        <f t="shared" si="14"/>
        <v>TinJiangxi New Nanshan Technology Ltd.</v>
      </c>
    </row>
    <row r="82" spans="1:28" s="272" customFormat="1" ht="82.2" customHeight="1">
      <c r="A82" s="214"/>
      <c r="B82" s="215" t="s">
        <v>1130</v>
      </c>
      <c r="C82" s="354" t="s">
        <v>2170</v>
      </c>
      <c r="D82" s="278"/>
      <c r="E82" s="215" t="s">
        <v>1108</v>
      </c>
      <c r="F82" s="215" t="s">
        <v>715</v>
      </c>
      <c r="G82" s="215" t="s">
        <v>13459</v>
      </c>
      <c r="H82" s="355">
        <v>0</v>
      </c>
      <c r="I82" s="356" t="s">
        <v>1640</v>
      </c>
      <c r="J82" s="356" t="s">
        <v>1641</v>
      </c>
      <c r="K82" s="357"/>
      <c r="L82" s="357"/>
      <c r="M82" s="357"/>
      <c r="N82" s="357"/>
      <c r="O82" s="357"/>
      <c r="P82" s="358"/>
      <c r="Q82" s="359"/>
      <c r="R82" s="215" t="str">
        <f ca="1">IF(ISERROR($V82),"",OFFSET('Smelter Look-up'!$C$4,$V82-4,0)&amp;"")</f>
        <v>Nihon Material Co., Ltd.</v>
      </c>
      <c r="S82" s="222" t="str">
        <f t="shared" ca="1" si="12"/>
        <v>JP</v>
      </c>
      <c r="T82" s="222" t="str">
        <f ca="1">IF(B82="","",IF(ISERROR(MATCH($J82,SorP!$B$1:$B$6230,0)),"",INDIRECT("'SorP'!$A$"&amp;MATCH($J82,SorP!$B$1:$B$6230,0))))</f>
        <v>JP-12</v>
      </c>
      <c r="U82" s="238"/>
      <c r="V82" s="270">
        <f>IF(C82="",NA(),MATCH($B82&amp;$C82,'Smelter Look-up'!$J:$J,0))</f>
        <v>188</v>
      </c>
      <c r="W82" s="271"/>
      <c r="X82" s="271">
        <f t="shared" si="13"/>
        <v>0</v>
      </c>
      <c r="Y82" s="271"/>
      <c r="Z82" s="271"/>
      <c r="AB82" s="273" t="str">
        <f t="shared" si="14"/>
        <v>GoldNihon Material Co., Ltd.</v>
      </c>
    </row>
    <row r="83" spans="1:28" s="272" customFormat="1" ht="82.2" customHeight="1">
      <c r="A83" s="214"/>
      <c r="B83" s="215" t="s">
        <v>1132</v>
      </c>
      <c r="C83" s="354" t="s">
        <v>1030</v>
      </c>
      <c r="D83" s="278"/>
      <c r="E83" s="215" t="s">
        <v>1100</v>
      </c>
      <c r="F83" s="215" t="s">
        <v>759</v>
      </c>
      <c r="G83" s="215" t="s">
        <v>13459</v>
      </c>
      <c r="H83" s="355">
        <v>0</v>
      </c>
      <c r="I83" s="356" t="s">
        <v>1742</v>
      </c>
      <c r="J83" s="356" t="s">
        <v>13828</v>
      </c>
      <c r="K83" s="357"/>
      <c r="L83" s="357"/>
      <c r="M83" s="357"/>
      <c r="N83" s="357"/>
      <c r="O83" s="357"/>
      <c r="P83" s="358"/>
      <c r="Q83" s="359"/>
      <c r="R83" s="215" t="str">
        <f ca="1">IF(ISERROR($V83),"",OFFSET('Smelter Look-up'!$C$4,$V83-4,0)&amp;"")</f>
        <v>Ningxia Orient Tantalum Industry Co., Ltd.</v>
      </c>
      <c r="S83" s="222" t="str">
        <f t="shared" ca="1" si="12"/>
        <v>CN</v>
      </c>
      <c r="T83" s="222" t="str">
        <f ca="1">IF(B83="","",IF(ISERROR(MATCH($J83,SorP!$B$1:$B$6230,0)),"",INDIRECT("'SorP'!$A$"&amp;MATCH($J83,SorP!$B$1:$B$6230,0))))</f>
        <v>CN-NX</v>
      </c>
      <c r="U83" s="238"/>
      <c r="V83" s="270">
        <f>IF(C83="",NA(),MATCH($B83&amp;$C83,'Smelter Look-up'!$J:$J,0))</f>
        <v>352</v>
      </c>
      <c r="W83" s="271"/>
      <c r="X83" s="271">
        <f t="shared" si="13"/>
        <v>0</v>
      </c>
      <c r="Y83" s="271"/>
      <c r="Z83" s="271"/>
      <c r="AB83" s="273" t="str">
        <f t="shared" si="14"/>
        <v>TantalumNingxia Orient Tantalum Industry Co., Ltd.</v>
      </c>
    </row>
    <row r="84" spans="1:28" s="272" customFormat="1" ht="82.2" customHeight="1">
      <c r="A84" s="214"/>
      <c r="B84" s="215" t="s">
        <v>1131</v>
      </c>
      <c r="C84" s="354" t="s">
        <v>778</v>
      </c>
      <c r="D84" s="278"/>
      <c r="E84" s="215" t="s">
        <v>888</v>
      </c>
      <c r="F84" s="215" t="s">
        <v>779</v>
      </c>
      <c r="G84" s="215" t="s">
        <v>13459</v>
      </c>
      <c r="H84" s="355">
        <v>0</v>
      </c>
      <c r="I84" s="356" t="s">
        <v>2368</v>
      </c>
      <c r="J84" s="356" t="s">
        <v>11235</v>
      </c>
      <c r="K84" s="357"/>
      <c r="L84" s="357"/>
      <c r="M84" s="357"/>
      <c r="N84" s="357"/>
      <c r="O84" s="357"/>
      <c r="P84" s="358"/>
      <c r="Q84" s="359"/>
      <c r="R84" s="215" t="str">
        <f ca="1">IF(ISERROR($V84),"",OFFSET('Smelter Look-up'!$C$4,$V84-4,0)&amp;"")</f>
        <v>O.M. Manufacturing (Thailand) Co., Ltd.</v>
      </c>
      <c r="S84" s="222" t="str">
        <f t="shared" ca="1" si="12"/>
        <v>TH</v>
      </c>
      <c r="T84" s="222" t="str">
        <f ca="1">IF(B84="","",IF(ISERROR(MATCH($J84,SorP!$B$1:$B$6230,0)),"",INDIRECT("'SorP'!$A$"&amp;MATCH($J84,SorP!$B$1:$B$6230,0))))</f>
        <v>TH-20</v>
      </c>
      <c r="U84" s="238"/>
      <c r="V84" s="270">
        <f>IF(C84="",NA(),MATCH($B84&amp;$C84,'Smelter Look-up'!$J:$J,0))</f>
        <v>468</v>
      </c>
      <c r="W84" s="271"/>
      <c r="X84" s="271">
        <f t="shared" si="13"/>
        <v>0</v>
      </c>
      <c r="Y84" s="271"/>
      <c r="Z84" s="271"/>
      <c r="AB84" s="273" t="str">
        <f t="shared" si="14"/>
        <v>TinO.M. Manufacturing (Thailand) Co., Ltd.</v>
      </c>
    </row>
    <row r="85" spans="1:28" s="272" customFormat="1" ht="82.2" customHeight="1">
      <c r="A85" s="214"/>
      <c r="B85" s="215" t="s">
        <v>1130</v>
      </c>
      <c r="C85" s="354" t="s">
        <v>2171</v>
      </c>
      <c r="D85" s="278"/>
      <c r="E85" s="215" t="s">
        <v>1108</v>
      </c>
      <c r="F85" s="215" t="s">
        <v>716</v>
      </c>
      <c r="G85" s="215" t="s">
        <v>13459</v>
      </c>
      <c r="H85" s="355">
        <v>0</v>
      </c>
      <c r="I85" s="356" t="s">
        <v>1643</v>
      </c>
      <c r="J85" s="356" t="s">
        <v>1644</v>
      </c>
      <c r="K85" s="357"/>
      <c r="L85" s="357"/>
      <c r="M85" s="357"/>
      <c r="N85" s="357"/>
      <c r="O85" s="357"/>
      <c r="P85" s="358"/>
      <c r="Q85" s="359"/>
      <c r="R85" s="215" t="str">
        <f ca="1">IF(ISERROR($V85),"",OFFSET('Smelter Look-up'!$C$4,$V85-4,0)&amp;"")</f>
        <v>Ohura Precious Metal Industry Co., Ltd.</v>
      </c>
      <c r="S85" s="222" t="str">
        <f t="shared" ca="1" si="12"/>
        <v>JP</v>
      </c>
      <c r="T85" s="222" t="str">
        <f ca="1">IF(B85="","",IF(ISERROR(MATCH($J85,SorP!$B$1:$B$6230,0)),"",INDIRECT("'SorP'!$A$"&amp;MATCH($J85,SorP!$B$1:$B$6230,0))))</f>
        <v>JP-29</v>
      </c>
      <c r="U85" s="238"/>
      <c r="V85" s="270">
        <f>IF(C85="",NA(),MATCH($B85&amp;$C85,'Smelter Look-up'!$J:$J,0))</f>
        <v>193</v>
      </c>
      <c r="W85" s="271"/>
      <c r="X85" s="271">
        <f t="shared" si="13"/>
        <v>0</v>
      </c>
      <c r="Y85" s="271"/>
      <c r="Z85" s="271"/>
      <c r="AB85" s="273" t="str">
        <f t="shared" si="14"/>
        <v>GoldOhura Precious Metal Industry Co., Ltd.</v>
      </c>
    </row>
    <row r="86" spans="1:28" s="272" customFormat="1" ht="82.2" customHeight="1">
      <c r="A86" s="214"/>
      <c r="B86" s="215" t="s">
        <v>1131</v>
      </c>
      <c r="C86" s="354" t="s">
        <v>14029</v>
      </c>
      <c r="D86" s="278"/>
      <c r="E86" s="215" t="s">
        <v>2461</v>
      </c>
      <c r="F86" s="215" t="s">
        <v>780</v>
      </c>
      <c r="G86" s="215" t="s">
        <v>13459</v>
      </c>
      <c r="H86" s="355">
        <v>0</v>
      </c>
      <c r="I86" s="356" t="s">
        <v>1782</v>
      </c>
      <c r="J86" s="356" t="s">
        <v>1782</v>
      </c>
      <c r="K86" s="357"/>
      <c r="L86" s="357"/>
      <c r="M86" s="357"/>
      <c r="N86" s="357"/>
      <c r="O86" s="357"/>
      <c r="P86" s="358"/>
      <c r="Q86" s="359"/>
      <c r="R86" s="215" t="str">
        <f ca="1">IF(ISERROR($V86),"",OFFSET('Smelter Look-up'!$C$4,$V86-4,0)&amp;"")</f>
        <v>Operaciones Metalurgicas S.A.</v>
      </c>
      <c r="S86" s="222" t="str">
        <f t="shared" ca="1" si="12"/>
        <v>BO</v>
      </c>
      <c r="T86" s="222" t="str">
        <f ca="1">IF(B86="","",IF(ISERROR(MATCH($J86,SorP!$B$1:$B$6230,0)),"",INDIRECT("'SorP'!$A$"&amp;MATCH($J86,SorP!$B$1:$B$6230,0))))</f>
        <v>BO-O</v>
      </c>
      <c r="U86" s="238"/>
      <c r="V86" s="270">
        <f>IF(C86="",NA(),MATCH($B86&amp;$C86,'Smelter Look-up'!$J:$J,0))</f>
        <v>471</v>
      </c>
      <c r="W86" s="271"/>
      <c r="X86" s="271">
        <f t="shared" si="13"/>
        <v>0</v>
      </c>
      <c r="Y86" s="271"/>
      <c r="Z86" s="271"/>
      <c r="AB86" s="273" t="str">
        <f t="shared" si="14"/>
        <v>TinOperaciones Metalurgicas S.A.</v>
      </c>
    </row>
    <row r="87" spans="1:28" s="272" customFormat="1" ht="82.2" customHeight="1">
      <c r="A87" s="214"/>
      <c r="B87" s="215" t="s">
        <v>1130</v>
      </c>
      <c r="C87" s="354" t="s">
        <v>2339</v>
      </c>
      <c r="D87" s="278"/>
      <c r="E87" s="215" t="s">
        <v>1098</v>
      </c>
      <c r="F87" s="215" t="s">
        <v>718</v>
      </c>
      <c r="G87" s="215" t="s">
        <v>13459</v>
      </c>
      <c r="H87" s="355">
        <v>0</v>
      </c>
      <c r="I87" s="356" t="s">
        <v>1647</v>
      </c>
      <c r="J87" s="356" t="s">
        <v>1556</v>
      </c>
      <c r="K87" s="357"/>
      <c r="L87" s="357"/>
      <c r="M87" s="357"/>
      <c r="N87" s="357"/>
      <c r="O87" s="357"/>
      <c r="P87" s="358"/>
      <c r="Q87" s="359"/>
      <c r="R87" s="215" t="str">
        <f ca="1">IF(ISERROR($V87),"",OFFSET('Smelter Look-up'!$C$4,$V87-4,0)&amp;"")</f>
        <v>PAMP S.A.</v>
      </c>
      <c r="S87" s="222" t="str">
        <f t="shared" ca="1" si="12"/>
        <v>CH</v>
      </c>
      <c r="T87" s="222" t="str">
        <f ca="1">IF(B87="","",IF(ISERROR(MATCH($J87,SorP!$B$1:$B$6230,0)),"",INDIRECT("'SorP'!$A$"&amp;MATCH($J87,SorP!$B$1:$B$6230,0))))</f>
        <v>CH-TI</v>
      </c>
      <c r="U87" s="238"/>
      <c r="V87" s="270">
        <f>IF(C87="",NA(),MATCH($B87&amp;$C87,'Smelter Look-up'!$J:$J,0))</f>
        <v>197</v>
      </c>
      <c r="W87" s="271"/>
      <c r="X87" s="271">
        <f t="shared" si="13"/>
        <v>0</v>
      </c>
      <c r="Y87" s="271"/>
      <c r="Z87" s="271"/>
      <c r="AB87" s="273" t="str">
        <f t="shared" si="14"/>
        <v>GoldPAMP S.A.</v>
      </c>
    </row>
    <row r="88" spans="1:28" s="272" customFormat="1" ht="82.2" customHeight="1">
      <c r="A88" s="214"/>
      <c r="B88" s="215" t="s">
        <v>1130</v>
      </c>
      <c r="C88" s="354" t="s">
        <v>1232</v>
      </c>
      <c r="D88" s="278"/>
      <c r="E88" s="215" t="s">
        <v>1105</v>
      </c>
      <c r="F88" s="215" t="s">
        <v>721</v>
      </c>
      <c r="G88" s="215" t="s">
        <v>13459</v>
      </c>
      <c r="H88" s="355">
        <v>0</v>
      </c>
      <c r="I88" s="356" t="s">
        <v>1649</v>
      </c>
      <c r="J88" s="356" t="s">
        <v>6073</v>
      </c>
      <c r="K88" s="357"/>
      <c r="L88" s="357"/>
      <c r="M88" s="357"/>
      <c r="N88" s="357"/>
      <c r="O88" s="357"/>
      <c r="P88" s="358"/>
      <c r="Q88" s="359"/>
      <c r="R88" s="215" t="str">
        <f ca="1">IF(ISERROR($V88),"",OFFSET('Smelter Look-up'!$C$4,$V88-4,0)&amp;"")</f>
        <v>PT Aneka Tambang (Persero) Tbk</v>
      </c>
      <c r="S88" s="222" t="str">
        <f t="shared" ca="1" si="12"/>
        <v>ID</v>
      </c>
      <c r="T88" s="222" t="str">
        <f ca="1">IF(B88="","",IF(ISERROR(MATCH($J88,SorP!$B$1:$B$6230,0)),"",INDIRECT("'SorP'!$A$"&amp;MATCH($J88,SorP!$B$1:$B$6230,0))))</f>
        <v>ID-JK</v>
      </c>
      <c r="U88" s="238"/>
      <c r="V88" s="270">
        <f>IF(C88="",NA(),MATCH($B88&amp;$C88,'Smelter Look-up'!$J:$J,0))</f>
        <v>206</v>
      </c>
      <c r="W88" s="271"/>
      <c r="X88" s="271">
        <f t="shared" si="13"/>
        <v>0</v>
      </c>
      <c r="Y88" s="271"/>
      <c r="Z88" s="271"/>
      <c r="AB88" s="273" t="str">
        <f t="shared" si="14"/>
        <v>GoldPT Aneka Tambang (Persero) Tbk</v>
      </c>
    </row>
    <row r="89" spans="1:28" s="272" customFormat="1" ht="82.2" customHeight="1">
      <c r="A89" s="214"/>
      <c r="B89" s="215" t="s">
        <v>1131</v>
      </c>
      <c r="C89" s="354" t="s">
        <v>627</v>
      </c>
      <c r="D89" s="278"/>
      <c r="E89" s="215" t="s">
        <v>1105</v>
      </c>
      <c r="F89" s="215" t="s">
        <v>782</v>
      </c>
      <c r="G89" s="215" t="s">
        <v>13459</v>
      </c>
      <c r="H89" s="355">
        <v>0</v>
      </c>
      <c r="I89" s="356" t="s">
        <v>1780</v>
      </c>
      <c r="J89" s="356" t="s">
        <v>13066</v>
      </c>
      <c r="K89" s="357"/>
      <c r="L89" s="357"/>
      <c r="M89" s="357"/>
      <c r="N89" s="357"/>
      <c r="O89" s="357"/>
      <c r="P89" s="358"/>
      <c r="Q89" s="359"/>
      <c r="R89" s="215" t="str">
        <f ca="1">IF(ISERROR($V89),"",OFFSET('Smelter Look-up'!$C$4,$V89-4,0)&amp;"")</f>
        <v>PT Mitra Stania Prima</v>
      </c>
      <c r="S89" s="222" t="str">
        <f t="shared" ca="1" si="12"/>
        <v>ID</v>
      </c>
      <c r="T89" s="222" t="str">
        <f ca="1">IF(B89="","",IF(ISERROR(MATCH($J89,SorP!$B$1:$B$6230,0)),"",INDIRECT("'SorP'!$A$"&amp;MATCH($J89,SorP!$B$1:$B$6230,0))))</f>
        <v>ID-BB</v>
      </c>
      <c r="U89" s="238"/>
      <c r="V89" s="270">
        <f>IF(C89="",NA(),MATCH($B89&amp;$C89,'Smelter Look-up'!$J:$J,0))</f>
        <v>482</v>
      </c>
      <c r="W89" s="271"/>
      <c r="X89" s="271">
        <f t="shared" si="13"/>
        <v>0</v>
      </c>
      <c r="Y89" s="271"/>
      <c r="Z89" s="271"/>
      <c r="AB89" s="273" t="str">
        <f t="shared" si="14"/>
        <v>TinPT Mitra Stania Prima</v>
      </c>
    </row>
    <row r="90" spans="1:28" s="272" customFormat="1" ht="82.2" customHeight="1">
      <c r="A90" s="214"/>
      <c r="B90" s="215" t="s">
        <v>1131</v>
      </c>
      <c r="C90" s="354" t="s">
        <v>2173</v>
      </c>
      <c r="D90" s="278"/>
      <c r="E90" s="215" t="s">
        <v>1105</v>
      </c>
      <c r="F90" s="215" t="s">
        <v>783</v>
      </c>
      <c r="G90" s="215" t="s">
        <v>13459</v>
      </c>
      <c r="H90" s="355">
        <v>0</v>
      </c>
      <c r="I90" s="356" t="s">
        <v>1780</v>
      </c>
      <c r="J90" s="356" t="s">
        <v>13066</v>
      </c>
      <c r="K90" s="357"/>
      <c r="L90" s="357"/>
      <c r="M90" s="357"/>
      <c r="N90" s="357"/>
      <c r="O90" s="357"/>
      <c r="P90" s="358"/>
      <c r="Q90" s="359"/>
      <c r="R90" s="215" t="str">
        <f ca="1">IF(ISERROR($V90),"",OFFSET('Smelter Look-up'!$C$4,$V90-4,0)&amp;"")</f>
        <v>PT Refined Bangka Tin</v>
      </c>
      <c r="S90" s="222" t="str">
        <f t="shared" ca="1" si="12"/>
        <v>ID</v>
      </c>
      <c r="T90" s="222" t="str">
        <f ca="1">IF(B90="","",IF(ISERROR(MATCH($J90,SorP!$B$1:$B$6230,0)),"",INDIRECT("'SorP'!$A$"&amp;MATCH($J90,SorP!$B$1:$B$6230,0))))</f>
        <v>ID-BB</v>
      </c>
      <c r="U90" s="238"/>
      <c r="V90" s="270">
        <f>IF(C90="",NA(),MATCH($B90&amp;$C90,'Smelter Look-up'!$J:$J,0))</f>
        <v>487</v>
      </c>
      <c r="W90" s="271"/>
      <c r="X90" s="271">
        <f t="shared" si="13"/>
        <v>0</v>
      </c>
      <c r="Y90" s="271"/>
      <c r="Z90" s="271"/>
      <c r="AB90" s="273" t="str">
        <f t="shared" si="14"/>
        <v>TinPT Refined Bangka Tin</v>
      </c>
    </row>
    <row r="91" spans="1:28" s="272" customFormat="1" ht="82.2" customHeight="1">
      <c r="A91" s="214"/>
      <c r="B91" s="215" t="s">
        <v>1131</v>
      </c>
      <c r="C91" s="354" t="s">
        <v>14026</v>
      </c>
      <c r="D91" s="278"/>
      <c r="E91" s="215" t="s">
        <v>1105</v>
      </c>
      <c r="F91" s="215" t="s">
        <v>804</v>
      </c>
      <c r="G91" s="215" t="s">
        <v>13459</v>
      </c>
      <c r="H91" s="355">
        <v>0</v>
      </c>
      <c r="I91" s="356" t="s">
        <v>1806</v>
      </c>
      <c r="J91" s="356" t="s">
        <v>6135</v>
      </c>
      <c r="K91" s="357"/>
      <c r="L91" s="357"/>
      <c r="M91" s="357"/>
      <c r="N91" s="357"/>
      <c r="O91" s="357"/>
      <c r="P91" s="358"/>
      <c r="Q91" s="359"/>
      <c r="R91" s="215" t="str">
        <f ca="1">IF(ISERROR($V91),"",OFFSET('Smelter Look-up'!$C$4,$V91-4,0)&amp;"")</f>
        <v>PT Timah Tbk Kundur</v>
      </c>
      <c r="S91" s="222" t="str">
        <f t="shared" ca="1" si="12"/>
        <v>ID</v>
      </c>
      <c r="T91" s="222" t="str">
        <f ca="1">IF(B91="","",IF(ISERROR(MATCH($J91,SorP!$B$1:$B$6230,0)),"",INDIRECT("'SorP'!$A$"&amp;MATCH($J91,SorP!$B$1:$B$6230,0))))</f>
        <v>ID-RI</v>
      </c>
      <c r="U91" s="238"/>
      <c r="V91" s="270">
        <f>IF(C91="",NA(),MATCH($B91&amp;$C91,'Smelter Look-up'!$J:$J,0))</f>
        <v>491</v>
      </c>
      <c r="W91" s="271"/>
      <c r="X91" s="271">
        <f t="shared" si="13"/>
        <v>0</v>
      </c>
      <c r="Y91" s="271"/>
      <c r="Z91" s="271"/>
      <c r="AB91" s="273" t="str">
        <f t="shared" si="14"/>
        <v>TinPT Timah Tbk Kundur</v>
      </c>
    </row>
    <row r="92" spans="1:28" s="272" customFormat="1" ht="82.2" customHeight="1">
      <c r="A92" s="214"/>
      <c r="B92" s="215" t="s">
        <v>1131</v>
      </c>
      <c r="C92" s="354" t="s">
        <v>14025</v>
      </c>
      <c r="D92" s="278"/>
      <c r="E92" s="215" t="s">
        <v>1105</v>
      </c>
      <c r="F92" s="215" t="s">
        <v>784</v>
      </c>
      <c r="G92" s="215" t="s">
        <v>13459</v>
      </c>
      <c r="H92" s="355">
        <v>0</v>
      </c>
      <c r="I92" s="356" t="s">
        <v>1808</v>
      </c>
      <c r="J92" s="356" t="s">
        <v>13066</v>
      </c>
      <c r="K92" s="357"/>
      <c r="L92" s="357"/>
      <c r="M92" s="357"/>
      <c r="N92" s="357"/>
      <c r="O92" s="357"/>
      <c r="P92" s="358"/>
      <c r="Q92" s="359"/>
      <c r="R92" s="215" t="str">
        <f ca="1">IF(ISERROR($V92),"",OFFSET('Smelter Look-up'!$C$4,$V92-4,0)&amp;"")</f>
        <v>PT Timah Tbk Mentok</v>
      </c>
      <c r="S92" s="222" t="str">
        <f t="shared" ca="1" si="12"/>
        <v>ID</v>
      </c>
      <c r="T92" s="222" t="str">
        <f ca="1">IF(B92="","",IF(ISERROR(MATCH($J92,SorP!$B$1:$B$6230,0)),"",INDIRECT("'SorP'!$A$"&amp;MATCH($J92,SorP!$B$1:$B$6230,0))))</f>
        <v>ID-BB</v>
      </c>
      <c r="U92" s="238"/>
      <c r="V92" s="270">
        <f>IF(C92="",NA(),MATCH($B92&amp;$C92,'Smelter Look-up'!$J:$J,0))</f>
        <v>492</v>
      </c>
      <c r="W92" s="271"/>
      <c r="X92" s="271">
        <f t="shared" si="13"/>
        <v>0</v>
      </c>
      <c r="Y92" s="271"/>
      <c r="Z92" s="271"/>
      <c r="AB92" s="273" t="str">
        <f t="shared" si="14"/>
        <v>TinPT Timah Tbk Mentok</v>
      </c>
    </row>
    <row r="93" spans="1:28" s="272" customFormat="1" ht="82.2" customHeight="1">
      <c r="A93" s="214"/>
      <c r="B93" s="215" t="s">
        <v>1130</v>
      </c>
      <c r="C93" s="354" t="s">
        <v>12644</v>
      </c>
      <c r="D93" s="278"/>
      <c r="E93" s="215" t="s">
        <v>1098</v>
      </c>
      <c r="F93" s="215" t="s">
        <v>722</v>
      </c>
      <c r="G93" s="215" t="s">
        <v>13459</v>
      </c>
      <c r="H93" s="355">
        <v>0</v>
      </c>
      <c r="I93" s="356" t="s">
        <v>1650</v>
      </c>
      <c r="J93" s="356" t="s">
        <v>1630</v>
      </c>
      <c r="K93" s="357"/>
      <c r="L93" s="357"/>
      <c r="M93" s="357"/>
      <c r="N93" s="357"/>
      <c r="O93" s="357"/>
      <c r="P93" s="358"/>
      <c r="Q93" s="359"/>
      <c r="R93" s="215" t="str">
        <f ca="1">IF(ISERROR($V93),"",OFFSET('Smelter Look-up'!$C$4,$V93-4,0)&amp;"")</f>
        <v>PX Precinox S.A.</v>
      </c>
      <c r="S93" s="222" t="str">
        <f t="shared" ca="1" si="12"/>
        <v>CH</v>
      </c>
      <c r="T93" s="222" t="str">
        <f ca="1">IF(B93="","",IF(ISERROR(MATCH($J93,SorP!$B$1:$B$6230,0)),"",INDIRECT("'SorP'!$A$"&amp;MATCH($J93,SorP!$B$1:$B$6230,0))))</f>
        <v>CH-NE</v>
      </c>
      <c r="U93" s="238"/>
      <c r="V93" s="270">
        <f>IF(C93="",NA(),MATCH($B93&amp;$C93,'Smelter Look-up'!$J:$J,0))</f>
        <v>207</v>
      </c>
      <c r="W93" s="271"/>
      <c r="X93" s="271">
        <f t="shared" si="13"/>
        <v>0</v>
      </c>
      <c r="Y93" s="271"/>
      <c r="Z93" s="271"/>
      <c r="AB93" s="273" t="str">
        <f t="shared" si="14"/>
        <v>GoldPX Precinox S.A.</v>
      </c>
    </row>
    <row r="94" spans="1:28" s="272" customFormat="1" ht="82.2" customHeight="1">
      <c r="A94" s="214"/>
      <c r="B94" s="215" t="s">
        <v>1132</v>
      </c>
      <c r="C94" s="354" t="s">
        <v>817</v>
      </c>
      <c r="D94" s="278"/>
      <c r="E94" s="215" t="s">
        <v>2463</v>
      </c>
      <c r="F94" s="215" t="s">
        <v>760</v>
      </c>
      <c r="G94" s="215" t="s">
        <v>13459</v>
      </c>
      <c r="H94" s="355">
        <v>0</v>
      </c>
      <c r="I94" s="356" t="s">
        <v>14056</v>
      </c>
      <c r="J94" s="356" t="s">
        <v>2282</v>
      </c>
      <c r="K94" s="357"/>
      <c r="L94" s="357"/>
      <c r="M94" s="357"/>
      <c r="N94" s="357"/>
      <c r="O94" s="357"/>
      <c r="P94" s="358"/>
      <c r="Q94" s="359"/>
      <c r="R94" s="215" t="str">
        <f ca="1">IF(ISERROR($V94),"",OFFSET('Smelter Look-up'!$C$4,$V94-4,0)&amp;"")</f>
        <v>QuantumClean</v>
      </c>
      <c r="S94" s="222" t="str">
        <f t="shared" ca="1" si="12"/>
        <v>US</v>
      </c>
      <c r="T94" s="222" t="str">
        <f ca="1">IF(B94="","",IF(ISERROR(MATCH($J94,SorP!$B$1:$B$6230,0)),"",INDIRECT("'SorP'!$A$"&amp;MATCH($J94,SorP!$B$1:$B$6230,0))))</f>
        <v>US-TX</v>
      </c>
      <c r="U94" s="238"/>
      <c r="V94" s="270">
        <f>IF(C94="",NA(),MATCH($B94&amp;$C94,'Smelter Look-up'!$J:$J,0))</f>
        <v>357</v>
      </c>
      <c r="W94" s="271"/>
      <c r="X94" s="271">
        <f t="shared" si="13"/>
        <v>0</v>
      </c>
      <c r="Y94" s="271"/>
      <c r="Z94" s="271"/>
      <c r="AB94" s="273" t="str">
        <f t="shared" si="14"/>
        <v>TantalumQuantumClean</v>
      </c>
    </row>
    <row r="95" spans="1:28" s="272" customFormat="1" ht="82.2" customHeight="1">
      <c r="A95" s="214"/>
      <c r="B95" s="215" t="s">
        <v>1130</v>
      </c>
      <c r="C95" s="354" t="s">
        <v>2174</v>
      </c>
      <c r="D95" s="278"/>
      <c r="E95" s="215" t="s">
        <v>893</v>
      </c>
      <c r="F95" s="215" t="s">
        <v>723</v>
      </c>
      <c r="G95" s="215" t="s">
        <v>13459</v>
      </c>
      <c r="H95" s="355">
        <v>0</v>
      </c>
      <c r="I95" s="356" t="s">
        <v>1651</v>
      </c>
      <c r="J95" s="356" t="s">
        <v>1652</v>
      </c>
      <c r="K95" s="357"/>
      <c r="L95" s="357"/>
      <c r="M95" s="357"/>
      <c r="N95" s="357"/>
      <c r="O95" s="357"/>
      <c r="P95" s="358"/>
      <c r="Q95" s="359"/>
      <c r="R95" s="215" t="str">
        <f ca="1">IF(ISERROR($V95),"",OFFSET('Smelter Look-up'!$C$4,$V95-4,0)&amp;"")</f>
        <v>Rand Refinery (Pty) Ltd.</v>
      </c>
      <c r="S95" s="222" t="str">
        <f t="shared" ca="1" si="12"/>
        <v>ZA</v>
      </c>
      <c r="T95" s="222" t="str">
        <f ca="1">IF(B95="","",IF(ISERROR(MATCH($J95,SorP!$B$1:$B$6230,0)),"",INDIRECT("'SorP'!$A$"&amp;MATCH($J95,SorP!$B$1:$B$6230,0))))</f>
        <v>ZA-GT</v>
      </c>
      <c r="U95" s="238"/>
      <c r="V95" s="270">
        <f>IF(C95="",NA(),MATCH($B95&amp;$C95,'Smelter Look-up'!$J:$J,0))</f>
        <v>210</v>
      </c>
      <c r="W95" s="271"/>
      <c r="X95" s="271">
        <f t="shared" si="13"/>
        <v>0</v>
      </c>
      <c r="Y95" s="271"/>
      <c r="Z95" s="271"/>
      <c r="AB95" s="273" t="str">
        <f t="shared" si="14"/>
        <v>GoldRand Refinery (Pty) Ltd.</v>
      </c>
    </row>
    <row r="96" spans="1:28" s="272" customFormat="1" ht="82.2" customHeight="1">
      <c r="A96" s="214"/>
      <c r="B96" s="215" t="s">
        <v>1132</v>
      </c>
      <c r="C96" s="354" t="s">
        <v>13496</v>
      </c>
      <c r="D96" s="278"/>
      <c r="E96" s="215" t="s">
        <v>1100</v>
      </c>
      <c r="F96" s="215" t="s">
        <v>761</v>
      </c>
      <c r="G96" s="215" t="s">
        <v>13459</v>
      </c>
      <c r="H96" s="355">
        <v>0</v>
      </c>
      <c r="I96" s="356" t="s">
        <v>1744</v>
      </c>
      <c r="J96" s="356" t="s">
        <v>13846</v>
      </c>
      <c r="K96" s="357"/>
      <c r="L96" s="357"/>
      <c r="M96" s="357"/>
      <c r="N96" s="357"/>
      <c r="O96" s="357"/>
      <c r="P96" s="358"/>
      <c r="Q96" s="359"/>
      <c r="R96" s="215" t="str">
        <f ca="1">IF(ISERROR($V96),"",OFFSET('Smelter Look-up'!$C$4,$V96-4,0)&amp;"")</f>
        <v>Yanling Jincheng Tantalum &amp; Niobium Co., Ltd.</v>
      </c>
      <c r="S96" s="222" t="str">
        <f t="shared" ca="1" si="12"/>
        <v>CN</v>
      </c>
      <c r="T96" s="222" t="str">
        <f ca="1">IF(B96="","",IF(ISERROR(MATCH($J96,SorP!$B$1:$B$6230,0)),"",INDIRECT("'SorP'!$A$"&amp;MATCH($J96,SorP!$B$1:$B$6230,0))))</f>
        <v>CN-HN</v>
      </c>
      <c r="U96" s="238"/>
      <c r="V96" s="270">
        <f>IF(C96="",NA(),MATCH($B96&amp;$C96,'Smelter Look-up'!$J:$J,0))</f>
        <v>378</v>
      </c>
      <c r="W96" s="271"/>
      <c r="X96" s="271">
        <f t="shared" si="13"/>
        <v>0</v>
      </c>
      <c r="Y96" s="271"/>
      <c r="Z96" s="271"/>
      <c r="AB96" s="273" t="str">
        <f t="shared" si="14"/>
        <v>TantalumYanling Jincheng Tantalum &amp; Niobium Co., Ltd.</v>
      </c>
    </row>
    <row r="97" spans="1:28" s="272" customFormat="1" ht="82.2" customHeight="1">
      <c r="A97" s="214"/>
      <c r="B97" s="215" t="s">
        <v>1130</v>
      </c>
      <c r="C97" s="354" t="s">
        <v>913</v>
      </c>
      <c r="D97" s="278"/>
      <c r="E97" s="215" t="s">
        <v>1097</v>
      </c>
      <c r="F97" s="215" t="s">
        <v>724</v>
      </c>
      <c r="G97" s="215" t="s">
        <v>13459</v>
      </c>
      <c r="H97" s="355">
        <v>0</v>
      </c>
      <c r="I97" s="356" t="s">
        <v>1653</v>
      </c>
      <c r="J97" s="356" t="s">
        <v>1610</v>
      </c>
      <c r="K97" s="357"/>
      <c r="L97" s="357"/>
      <c r="M97" s="357"/>
      <c r="N97" s="357"/>
      <c r="O97" s="357"/>
      <c r="P97" s="358"/>
      <c r="Q97" s="359"/>
      <c r="R97" s="215" t="str">
        <f ca="1">IF(ISERROR($V97),"",OFFSET('Smelter Look-up'!$C$4,$V97-4,0)&amp;"")</f>
        <v>Royal Canadian Mint</v>
      </c>
      <c r="S97" s="222" t="str">
        <f t="shared" ca="1" si="12"/>
        <v>CA</v>
      </c>
      <c r="T97" s="222" t="str">
        <f ca="1">IF(B97="","",IF(ISERROR(MATCH($J97,SorP!$B$1:$B$6230,0)),"",INDIRECT("'SorP'!$A$"&amp;MATCH($J97,SorP!$B$1:$B$6230,0))))</f>
        <v>CA-ON</v>
      </c>
      <c r="U97" s="238"/>
      <c r="V97" s="270">
        <f>IF(C97="",NA(),MATCH($B97&amp;$C97,'Smelter Look-up'!$J:$J,0))</f>
        <v>215</v>
      </c>
      <c r="W97" s="271"/>
      <c r="X97" s="271">
        <f t="shared" si="13"/>
        <v>0</v>
      </c>
      <c r="Y97" s="271"/>
      <c r="Z97" s="271"/>
      <c r="AB97" s="273" t="str">
        <f t="shared" si="14"/>
        <v>GoldRoyal Canadian Mint</v>
      </c>
    </row>
    <row r="98" spans="1:28" s="272" customFormat="1" ht="82.2" customHeight="1">
      <c r="A98" s="214"/>
      <c r="B98" s="215" t="s">
        <v>1131</v>
      </c>
      <c r="C98" s="354" t="s">
        <v>785</v>
      </c>
      <c r="D98" s="278"/>
      <c r="E98" s="215" t="s">
        <v>2462</v>
      </c>
      <c r="F98" s="215" t="s">
        <v>786</v>
      </c>
      <c r="G98" s="215" t="s">
        <v>13459</v>
      </c>
      <c r="H98" s="355">
        <v>0</v>
      </c>
      <c r="I98" s="356" t="s">
        <v>14059</v>
      </c>
      <c r="J98" s="356" t="s">
        <v>1711</v>
      </c>
      <c r="K98" s="357"/>
      <c r="L98" s="357"/>
      <c r="M98" s="357"/>
      <c r="N98" s="357"/>
      <c r="O98" s="357"/>
      <c r="P98" s="358"/>
      <c r="Q98" s="359"/>
      <c r="R98" s="215" t="str">
        <f ca="1">IF(ISERROR($V98),"",OFFSET('Smelter Look-up'!$C$4,$V98-4,0)&amp;"")</f>
        <v>Rui Da Hung</v>
      </c>
      <c r="S98" s="222" t="str">
        <f t="shared" ca="1" si="12"/>
        <v>TW</v>
      </c>
      <c r="T98" s="222" t="str">
        <f ca="1">IF(B98="","",IF(ISERROR(MATCH($J98,SorP!$B$1:$B$6230,0)),"",INDIRECT("'SorP'!$A$"&amp;MATCH($J98,SorP!$B$1:$B$6230,0))))</f>
        <v>TW-TAO</v>
      </c>
      <c r="U98" s="238"/>
      <c r="V98" s="270">
        <f>IF(C98="",NA(),MATCH($B98&amp;$C98,'Smelter Look-up'!$J:$J,0))</f>
        <v>497</v>
      </c>
      <c r="W98" s="271"/>
      <c r="X98" s="271">
        <f t="shared" si="13"/>
        <v>0</v>
      </c>
      <c r="Y98" s="271"/>
      <c r="Z98" s="271"/>
      <c r="AB98" s="273" t="str">
        <f t="shared" si="14"/>
        <v>TinRui Da Hung</v>
      </c>
    </row>
    <row r="99" spans="1:28" s="272" customFormat="1" ht="82.2" customHeight="1">
      <c r="A99" s="214"/>
      <c r="B99" s="215" t="s">
        <v>1130</v>
      </c>
      <c r="C99" s="354" t="s">
        <v>1408</v>
      </c>
      <c r="D99" s="278"/>
      <c r="E99" s="215" t="s">
        <v>1111</v>
      </c>
      <c r="F99" s="215" t="s">
        <v>1409</v>
      </c>
      <c r="G99" s="215" t="s">
        <v>13459</v>
      </c>
      <c r="H99" s="355">
        <v>0</v>
      </c>
      <c r="I99" s="356" t="s">
        <v>1578</v>
      </c>
      <c r="J99" s="356" t="s">
        <v>13080</v>
      </c>
      <c r="K99" s="357"/>
      <c r="L99" s="357"/>
      <c r="M99" s="357"/>
      <c r="N99" s="357"/>
      <c r="O99" s="357"/>
      <c r="P99" s="358"/>
      <c r="Q99" s="359"/>
      <c r="R99" s="215" t="str">
        <f ca="1">IF(ISERROR($V99),"",OFFSET('Smelter Look-up'!$C$4,$V99-4,0)&amp;"")</f>
        <v>Samduck Precious Metals</v>
      </c>
      <c r="S99" s="222" t="str">
        <f t="shared" ca="1" si="12"/>
        <v>KR</v>
      </c>
      <c r="T99" s="222" t="str">
        <f ca="1">IF(B99="","",IF(ISERROR(MATCH($J99,SorP!$B$1:$B$6230,0)),"",INDIRECT("'SorP'!$A$"&amp;MATCH($J99,SorP!$B$1:$B$6230,0))))</f>
        <v>KR-28</v>
      </c>
      <c r="U99" s="238"/>
      <c r="V99" s="270">
        <f>IF(C99="",NA(),MATCH($B99&amp;$C99,'Smelter Look-up'!$J:$J,0))</f>
        <v>223</v>
      </c>
      <c r="W99" s="271"/>
      <c r="X99" s="271">
        <f t="shared" si="13"/>
        <v>0</v>
      </c>
      <c r="Y99" s="271"/>
      <c r="Z99" s="271"/>
      <c r="AB99" s="273" t="str">
        <f t="shared" si="14"/>
        <v>GoldSamduck Precious Metals</v>
      </c>
    </row>
    <row r="100" spans="1:28" s="272" customFormat="1" ht="82.2" customHeight="1">
      <c r="A100" s="214"/>
      <c r="B100" s="215" t="s">
        <v>1130</v>
      </c>
      <c r="C100" s="354" t="s">
        <v>12645</v>
      </c>
      <c r="D100" s="278"/>
      <c r="E100" s="215" t="s">
        <v>1102</v>
      </c>
      <c r="F100" s="215" t="s">
        <v>727</v>
      </c>
      <c r="G100" s="215" t="s">
        <v>13459</v>
      </c>
      <c r="H100" s="355">
        <v>0</v>
      </c>
      <c r="I100" s="356" t="s">
        <v>1659</v>
      </c>
      <c r="J100" s="356" t="s">
        <v>4719</v>
      </c>
      <c r="K100" s="357"/>
      <c r="L100" s="357"/>
      <c r="M100" s="357"/>
      <c r="N100" s="357"/>
      <c r="O100" s="357"/>
      <c r="P100" s="358"/>
      <c r="Q100" s="359"/>
      <c r="R100" s="215" t="str">
        <f ca="1">IF(ISERROR($V100),"",OFFSET('Smelter Look-up'!$C$4,$V100-4,0)&amp;"")</f>
        <v>SEMPSA Joyeria Plateria S.A.</v>
      </c>
      <c r="S100" s="222" t="str">
        <f t="shared" ca="1" si="12"/>
        <v>ES</v>
      </c>
      <c r="T100" s="222" t="str">
        <f ca="1">IF(B100="","",IF(ISERROR(MATCH($J100,SorP!$B$1:$B$6230,0)),"",INDIRECT("'SorP'!$A$"&amp;MATCH($J100,SorP!$B$1:$B$6230,0))))</f>
        <v>ES-MD</v>
      </c>
      <c r="U100" s="238"/>
      <c r="V100" s="270">
        <f>IF(C100="",NA(),MATCH($B100&amp;$C100,'Smelter Look-up'!$J:$J,0))</f>
        <v>229</v>
      </c>
      <c r="W100" s="271"/>
      <c r="X100" s="271">
        <f t="shared" si="13"/>
        <v>0</v>
      </c>
      <c r="Y100" s="271"/>
      <c r="Z100" s="271"/>
      <c r="AB100" s="273" t="str">
        <f t="shared" si="14"/>
        <v>GoldSEMPSA Joyeria Plateria S.A.</v>
      </c>
    </row>
    <row r="101" spans="1:28" s="272" customFormat="1" ht="82.2" customHeight="1">
      <c r="A101" s="214"/>
      <c r="B101" s="215" t="s">
        <v>1130</v>
      </c>
      <c r="C101" s="354" t="s">
        <v>2176</v>
      </c>
      <c r="D101" s="278"/>
      <c r="E101" s="215" t="s">
        <v>1100</v>
      </c>
      <c r="F101" s="215" t="s">
        <v>728</v>
      </c>
      <c r="G101" s="215" t="s">
        <v>13459</v>
      </c>
      <c r="H101" s="355">
        <v>0</v>
      </c>
      <c r="I101" s="356" t="s">
        <v>1592</v>
      </c>
      <c r="J101" s="356" t="s">
        <v>13843</v>
      </c>
      <c r="K101" s="357"/>
      <c r="L101" s="357"/>
      <c r="M101" s="357"/>
      <c r="N101" s="357"/>
      <c r="O101" s="357"/>
      <c r="P101" s="358"/>
      <c r="Q101" s="359"/>
      <c r="R101" s="215" t="str">
        <f ca="1">IF(ISERROR($V101),"",OFFSET('Smelter Look-up'!$C$4,$V101-4,0)&amp;"")</f>
        <v>Shandong Zhaojin Gold &amp; Silver Refinery Co., Ltd.</v>
      </c>
      <c r="S101" s="222" t="str">
        <f t="shared" ref="S101:S131" ca="1" si="15">IF(B101="","",IF(ISERROR(MATCH($E101,CL,0)),"Unknown",INDIRECT("'C'!$A$"&amp;MATCH($E101,CL,0)+1)))</f>
        <v>CN</v>
      </c>
      <c r="T101" s="222" t="str">
        <f ca="1">IF(B101="","",IF(ISERROR(MATCH($J101,SorP!$B$1:$B$6230,0)),"",INDIRECT("'SorP'!$A$"&amp;MATCH($J101,SorP!$B$1:$B$6230,0))))</f>
        <v>CN-SD</v>
      </c>
      <c r="U101" s="238"/>
      <c r="V101" s="270">
        <f>IF(C101="",NA(),MATCH($B101&amp;$C101,'Smelter Look-up'!$J:$J,0))</f>
        <v>241</v>
      </c>
      <c r="W101" s="271"/>
      <c r="X101" s="271">
        <f t="shared" ref="X101:X131" si="16">IF(AND(C101="Smelter not listed",OR(LEN(D101)=0,LEN(E101)=0)),1,0)</f>
        <v>0</v>
      </c>
      <c r="Y101" s="271"/>
      <c r="Z101" s="271"/>
      <c r="AB101" s="273" t="str">
        <f t="shared" ref="AB101:AB131" si="17">B101&amp;C101</f>
        <v>GoldShandong Zhaojin Gold &amp; Silver Refinery Co., Ltd.</v>
      </c>
    </row>
    <row r="102" spans="1:28" s="272" customFormat="1" ht="82.2" customHeight="1">
      <c r="A102" s="214"/>
      <c r="B102" s="215" t="s">
        <v>1130</v>
      </c>
      <c r="C102" s="354" t="s">
        <v>2177</v>
      </c>
      <c r="D102" s="278"/>
      <c r="E102" s="215" t="s">
        <v>1100</v>
      </c>
      <c r="F102" s="215" t="s">
        <v>1392</v>
      </c>
      <c r="G102" s="215" t="s">
        <v>13459</v>
      </c>
      <c r="H102" s="355">
        <v>0</v>
      </c>
      <c r="I102" s="356" t="s">
        <v>1667</v>
      </c>
      <c r="J102" s="356" t="s">
        <v>13849</v>
      </c>
      <c r="K102" s="357"/>
      <c r="L102" s="357"/>
      <c r="M102" s="357"/>
      <c r="N102" s="357"/>
      <c r="O102" s="357"/>
      <c r="P102" s="358"/>
      <c r="Q102" s="359"/>
      <c r="R102" s="215" t="str">
        <f ca="1">IF(ISERROR($V102),"",OFFSET('Smelter Look-up'!$C$4,$V102-4,0)&amp;"")</f>
        <v>Sichuan Tianze Precious Metals Co., Ltd.</v>
      </c>
      <c r="S102" s="222" t="str">
        <f t="shared" ca="1" si="15"/>
        <v>CN</v>
      </c>
      <c r="T102" s="222" t="str">
        <f ca="1">IF(B102="","",IF(ISERROR(MATCH($J102,SorP!$B$1:$B$6230,0)),"",INDIRECT("'SorP'!$A$"&amp;MATCH($J102,SorP!$B$1:$B$6230,0))))</f>
        <v>CN-SC</v>
      </c>
      <c r="U102" s="238"/>
      <c r="V102" s="270">
        <f>IF(C102="",NA(),MATCH($B102&amp;$C102,'Smelter Look-up'!$J:$J,0))</f>
        <v>247</v>
      </c>
      <c r="W102" s="271"/>
      <c r="X102" s="271">
        <f t="shared" si="16"/>
        <v>0</v>
      </c>
      <c r="Y102" s="271"/>
      <c r="Z102" s="271"/>
      <c r="AB102" s="273" t="str">
        <f t="shared" si="17"/>
        <v>GoldSichuan Tianze Precious Metals Co., Ltd.</v>
      </c>
    </row>
    <row r="103" spans="1:28" s="272" customFormat="1" ht="82.2" customHeight="1">
      <c r="A103" s="214"/>
      <c r="B103" s="215" t="s">
        <v>1131</v>
      </c>
      <c r="C103" s="354" t="s">
        <v>2178</v>
      </c>
      <c r="D103" s="278"/>
      <c r="E103" s="215" t="s">
        <v>1096</v>
      </c>
      <c r="F103" s="215" t="s">
        <v>787</v>
      </c>
      <c r="G103" s="215" t="s">
        <v>13459</v>
      </c>
      <c r="H103" s="355">
        <v>0</v>
      </c>
      <c r="I103" s="356" t="s">
        <v>1809</v>
      </c>
      <c r="J103" s="356" t="s">
        <v>1683</v>
      </c>
      <c r="K103" s="357"/>
      <c r="L103" s="357"/>
      <c r="M103" s="357"/>
      <c r="N103" s="357"/>
      <c r="O103" s="357"/>
      <c r="P103" s="358"/>
      <c r="Q103" s="359"/>
      <c r="R103" s="215" t="str">
        <f ca="1">IF(ISERROR($V103),"",OFFSET('Smelter Look-up'!$C$4,$V103-4,0)&amp;"")</f>
        <v>Soft Metais Ltda.</v>
      </c>
      <c r="S103" s="222" t="str">
        <f t="shared" ca="1" si="15"/>
        <v>BR</v>
      </c>
      <c r="T103" s="222" t="str">
        <f ca="1">IF(B103="","",IF(ISERROR(MATCH($J103,SorP!$B$1:$B$6230,0)),"",INDIRECT("'SorP'!$A$"&amp;MATCH($J103,SorP!$B$1:$B$6230,0))))</f>
        <v>BR-SP</v>
      </c>
      <c r="U103" s="238"/>
      <c r="V103" s="270">
        <f>IF(C103="",NA(),MATCH($B103&amp;$C103,'Smelter Look-up'!$J:$J,0))</f>
        <v>499</v>
      </c>
      <c r="W103" s="271"/>
      <c r="X103" s="271">
        <f t="shared" si="16"/>
        <v>0</v>
      </c>
      <c r="Y103" s="271"/>
      <c r="Z103" s="271"/>
      <c r="AB103" s="273" t="str">
        <f t="shared" si="17"/>
        <v>TinSoft Metais Ltda.</v>
      </c>
    </row>
    <row r="104" spans="1:28" s="272" customFormat="1" ht="82.2" customHeight="1">
      <c r="A104" s="214"/>
      <c r="B104" s="215" t="s">
        <v>1130</v>
      </c>
      <c r="C104" s="354" t="s">
        <v>915</v>
      </c>
      <c r="D104" s="278"/>
      <c r="E104" s="215" t="s">
        <v>2462</v>
      </c>
      <c r="F104" s="215" t="s">
        <v>730</v>
      </c>
      <c r="G104" s="215" t="s">
        <v>13459</v>
      </c>
      <c r="H104" s="355">
        <v>0</v>
      </c>
      <c r="I104" s="356" t="s">
        <v>1669</v>
      </c>
      <c r="J104" s="356" t="s">
        <v>11721</v>
      </c>
      <c r="K104" s="357"/>
      <c r="L104" s="357"/>
      <c r="M104" s="357"/>
      <c r="N104" s="357"/>
      <c r="O104" s="357"/>
      <c r="P104" s="358"/>
      <c r="Q104" s="359"/>
      <c r="R104" s="215" t="str">
        <f ca="1">IF(ISERROR($V104),"",OFFSET('Smelter Look-up'!$C$4,$V104-4,0)&amp;"")</f>
        <v>Solar Applied Materials Technology Corp.</v>
      </c>
      <c r="S104" s="222" t="str">
        <f t="shared" ca="1" si="15"/>
        <v>TW</v>
      </c>
      <c r="T104" s="222" t="str">
        <f ca="1">IF(B104="","",IF(ISERROR(MATCH($J104,SorP!$B$1:$B$6230,0)),"",INDIRECT("'SorP'!$A$"&amp;MATCH($J104,SorP!$B$1:$B$6230,0))))</f>
        <v>TW-TNN</v>
      </c>
      <c r="U104" s="238"/>
      <c r="V104" s="270">
        <f>IF(C104="",NA(),MATCH($B104&amp;$C104,'Smelter Look-up'!$J:$J,0))</f>
        <v>252</v>
      </c>
      <c r="W104" s="271"/>
      <c r="X104" s="271">
        <f t="shared" si="16"/>
        <v>0</v>
      </c>
      <c r="Y104" s="271"/>
      <c r="Z104" s="271"/>
      <c r="AB104" s="273" t="str">
        <f t="shared" si="17"/>
        <v>GoldSolar Applied Materials Technology Corp.</v>
      </c>
    </row>
    <row r="105" spans="1:28" s="272" customFormat="1" ht="82.2" customHeight="1">
      <c r="A105" s="214"/>
      <c r="B105" s="215" t="s">
        <v>1130</v>
      </c>
      <c r="C105" s="354" t="s">
        <v>58</v>
      </c>
      <c r="D105" s="278"/>
      <c r="E105" s="215" t="s">
        <v>1108</v>
      </c>
      <c r="F105" s="215" t="s">
        <v>731</v>
      </c>
      <c r="G105" s="215" t="s">
        <v>13459</v>
      </c>
      <c r="H105" s="355">
        <v>0</v>
      </c>
      <c r="I105" s="356" t="s">
        <v>1670</v>
      </c>
      <c r="J105" s="356" t="s">
        <v>2231</v>
      </c>
      <c r="K105" s="357"/>
      <c r="L105" s="357"/>
      <c r="M105" s="357"/>
      <c r="N105" s="357"/>
      <c r="O105" s="357"/>
      <c r="P105" s="358"/>
      <c r="Q105" s="359"/>
      <c r="R105" s="215" t="str">
        <f ca="1">IF(ISERROR($V105),"",OFFSET('Smelter Look-up'!$C$4,$V105-4,0)&amp;"")</f>
        <v>Sumitomo Metal Mining Co., Ltd.</v>
      </c>
      <c r="S105" s="222" t="str">
        <f t="shared" ca="1" si="15"/>
        <v>JP</v>
      </c>
      <c r="T105" s="222" t="str">
        <f ca="1">IF(B105="","",IF(ISERROR(MATCH($J105,SorP!$B$1:$B$6230,0)),"",INDIRECT("'SorP'!$A$"&amp;MATCH($J105,SorP!$B$1:$B$6230,0))))</f>
        <v>JP-38</v>
      </c>
      <c r="U105" s="238"/>
      <c r="V105" s="270">
        <f>IF(C105="",NA(),MATCH($B105&amp;$C105,'Smelter Look-up'!$J:$J,0))</f>
        <v>259</v>
      </c>
      <c r="W105" s="271"/>
      <c r="X105" s="271">
        <f t="shared" si="16"/>
        <v>0</v>
      </c>
      <c r="Y105" s="271"/>
      <c r="Z105" s="271"/>
      <c r="AB105" s="273" t="str">
        <f t="shared" si="17"/>
        <v>GoldSumitomo Metal Mining Co., Ltd.</v>
      </c>
    </row>
    <row r="106" spans="1:28" s="272" customFormat="1" ht="82.2" customHeight="1">
      <c r="A106" s="214"/>
      <c r="B106" s="215" t="s">
        <v>1132</v>
      </c>
      <c r="C106" s="354" t="s">
        <v>2476</v>
      </c>
      <c r="D106" s="278"/>
      <c r="E106" s="215" t="s">
        <v>1108</v>
      </c>
      <c r="F106" s="215" t="s">
        <v>763</v>
      </c>
      <c r="G106" s="215" t="s">
        <v>13459</v>
      </c>
      <c r="H106" s="355">
        <v>0</v>
      </c>
      <c r="I106" s="356" t="s">
        <v>1746</v>
      </c>
      <c r="J106" s="356" t="s">
        <v>1558</v>
      </c>
      <c r="K106" s="357"/>
      <c r="L106" s="357"/>
      <c r="M106" s="357"/>
      <c r="N106" s="357"/>
      <c r="O106" s="357"/>
      <c r="P106" s="358"/>
      <c r="Q106" s="359"/>
      <c r="R106" s="215" t="str">
        <f ca="1">IF(ISERROR($V106),"",OFFSET('Smelter Look-up'!$C$4,$V106-4,0)&amp;"")</f>
        <v>Taki Chemical Co., Ltd.</v>
      </c>
      <c r="S106" s="222" t="str">
        <f t="shared" ca="1" si="15"/>
        <v>JP</v>
      </c>
      <c r="T106" s="222" t="str">
        <f ca="1">IF(B106="","",IF(ISERROR(MATCH($J106,SorP!$B$1:$B$6230,0)),"",INDIRECT("'SorP'!$A$"&amp;MATCH($J106,SorP!$B$1:$B$6230,0))))</f>
        <v>JP-28</v>
      </c>
      <c r="U106" s="238"/>
      <c r="V106" s="270">
        <f>IF(C106="",NA(),MATCH($B106&amp;$C106,'Smelter Look-up'!$J:$J,0))</f>
        <v>366</v>
      </c>
      <c r="W106" s="271"/>
      <c r="X106" s="271">
        <f t="shared" si="16"/>
        <v>0</v>
      </c>
      <c r="Y106" s="271"/>
      <c r="Z106" s="271"/>
      <c r="AB106" s="273" t="str">
        <f t="shared" si="17"/>
        <v>TantalumTaki Chemical Co., Ltd.</v>
      </c>
    </row>
    <row r="107" spans="1:28" s="272" customFormat="1" ht="82.2" customHeight="1">
      <c r="A107" s="214"/>
      <c r="B107" s="215" t="s">
        <v>1130</v>
      </c>
      <c r="C107" s="354" t="s">
        <v>1233</v>
      </c>
      <c r="D107" s="278"/>
      <c r="E107" s="215" t="s">
        <v>1108</v>
      </c>
      <c r="F107" s="215" t="s">
        <v>732</v>
      </c>
      <c r="G107" s="215" t="s">
        <v>13459</v>
      </c>
      <c r="H107" s="355">
        <v>0</v>
      </c>
      <c r="I107" s="356" t="s">
        <v>1672</v>
      </c>
      <c r="J107" s="356" t="s">
        <v>1673</v>
      </c>
      <c r="K107" s="357"/>
      <c r="L107" s="357"/>
      <c r="M107" s="357"/>
      <c r="N107" s="357"/>
      <c r="O107" s="357"/>
      <c r="P107" s="358"/>
      <c r="Q107" s="359"/>
      <c r="R107" s="215" t="str">
        <f ca="1">IF(ISERROR($V107),"",OFFSET('Smelter Look-up'!$C$4,$V107-4,0)&amp;"")</f>
        <v>Tanaka Kikinzoku Kogyo K.K.</v>
      </c>
      <c r="S107" s="222" t="str">
        <f t="shared" ca="1" si="15"/>
        <v>JP</v>
      </c>
      <c r="T107" s="222" t="str">
        <f ca="1">IF(B107="","",IF(ISERROR(MATCH($J107,SorP!$B$1:$B$6230,0)),"",INDIRECT("'SorP'!$A$"&amp;MATCH($J107,SorP!$B$1:$B$6230,0))))</f>
        <v>JP-14</v>
      </c>
      <c r="U107" s="238"/>
      <c r="V107" s="270">
        <f>IF(C107="",NA(),MATCH($B107&amp;$C107,'Smelter Look-up'!$J:$J,0))</f>
        <v>271</v>
      </c>
      <c r="W107" s="271"/>
      <c r="X107" s="271">
        <f t="shared" si="16"/>
        <v>0</v>
      </c>
      <c r="Y107" s="271"/>
      <c r="Z107" s="271"/>
      <c r="AB107" s="273" t="str">
        <f t="shared" si="17"/>
        <v>GoldTanaka Kikinzoku Kogyo K.K.</v>
      </c>
    </row>
    <row r="108" spans="1:28" s="272" customFormat="1" ht="82.2" customHeight="1">
      <c r="A108" s="214"/>
      <c r="B108" s="215" t="s">
        <v>1132</v>
      </c>
      <c r="C108" s="354" t="s">
        <v>1747</v>
      </c>
      <c r="D108" s="278"/>
      <c r="E108" s="215" t="s">
        <v>2463</v>
      </c>
      <c r="F108" s="215" t="s">
        <v>764</v>
      </c>
      <c r="G108" s="215" t="s">
        <v>13459</v>
      </c>
      <c r="H108" s="355">
        <v>0</v>
      </c>
      <c r="I108" s="356" t="s">
        <v>1748</v>
      </c>
      <c r="J108" s="356" t="s">
        <v>1749</v>
      </c>
      <c r="K108" s="357"/>
      <c r="L108" s="357"/>
      <c r="M108" s="357"/>
      <c r="N108" s="357"/>
      <c r="O108" s="357"/>
      <c r="P108" s="358"/>
      <c r="Q108" s="359"/>
      <c r="R108" s="215" t="str">
        <f ca="1">IF(ISERROR($V108),"",OFFSET('Smelter Look-up'!$C$4,$V108-4,0)&amp;"")</f>
        <v>Telex Metals</v>
      </c>
      <c r="S108" s="222" t="str">
        <f t="shared" ca="1" si="15"/>
        <v>US</v>
      </c>
      <c r="T108" s="222" t="str">
        <f ca="1">IF(B108="","",IF(ISERROR(MATCH($J108,SorP!$B$1:$B$6230,0)),"",INDIRECT("'SorP'!$A$"&amp;MATCH($J108,SorP!$B$1:$B$6230,0))))</f>
        <v>US-PA</v>
      </c>
      <c r="U108" s="238"/>
      <c r="V108" s="270">
        <f>IF(C108="",NA(),MATCH($B108&amp;$C108,'Smelter Look-up'!$J:$J,0))</f>
        <v>372</v>
      </c>
      <c r="W108" s="271"/>
      <c r="X108" s="271">
        <f t="shared" si="16"/>
        <v>0</v>
      </c>
      <c r="Y108" s="271"/>
      <c r="Z108" s="271"/>
      <c r="AB108" s="273" t="str">
        <f t="shared" si="17"/>
        <v>TantalumTelex Metals</v>
      </c>
    </row>
    <row r="109" spans="1:28" s="272" customFormat="1" ht="82.2" customHeight="1">
      <c r="A109" s="214"/>
      <c r="B109" s="215" t="s">
        <v>1131</v>
      </c>
      <c r="C109" s="354" t="s">
        <v>1031</v>
      </c>
      <c r="D109" s="278"/>
      <c r="E109" s="215" t="s">
        <v>888</v>
      </c>
      <c r="F109" s="215" t="s">
        <v>788</v>
      </c>
      <c r="G109" s="215" t="s">
        <v>13459</v>
      </c>
      <c r="H109" s="355">
        <v>0</v>
      </c>
      <c r="I109" s="356" t="s">
        <v>1810</v>
      </c>
      <c r="J109" s="356" t="s">
        <v>1811</v>
      </c>
      <c r="K109" s="357"/>
      <c r="L109" s="357"/>
      <c r="M109" s="357"/>
      <c r="N109" s="357"/>
      <c r="O109" s="357"/>
      <c r="P109" s="358"/>
      <c r="Q109" s="359"/>
      <c r="R109" s="215" t="str">
        <f ca="1">IF(ISERROR($V109),"",OFFSET('Smelter Look-up'!$C$4,$V109-4,0)&amp;"")</f>
        <v>Thaisarco</v>
      </c>
      <c r="S109" s="222" t="str">
        <f t="shared" ca="1" si="15"/>
        <v>TH</v>
      </c>
      <c r="T109" s="222" t="str">
        <f ca="1">IF(B109="","",IF(ISERROR(MATCH($J109,SorP!$B$1:$B$6230,0)),"",INDIRECT("'SorP'!$A$"&amp;MATCH($J109,SorP!$B$1:$B$6230,0))))</f>
        <v>TH-83</v>
      </c>
      <c r="U109" s="238"/>
      <c r="V109" s="270">
        <f>IF(C109="",NA(),MATCH($B109&amp;$C109,'Smelter Look-up'!$J:$J,0))</f>
        <v>504</v>
      </c>
      <c r="W109" s="271"/>
      <c r="X109" s="271">
        <f t="shared" si="16"/>
        <v>0</v>
      </c>
      <c r="Y109" s="271"/>
      <c r="Z109" s="271"/>
      <c r="AB109" s="273" t="str">
        <f t="shared" si="17"/>
        <v>TinThaisarco</v>
      </c>
    </row>
    <row r="110" spans="1:28" s="272" customFormat="1" ht="82.2" customHeight="1">
      <c r="A110" s="214"/>
      <c r="B110" s="215" t="s">
        <v>1131</v>
      </c>
      <c r="C110" s="354" t="s">
        <v>1813</v>
      </c>
      <c r="D110" s="278"/>
      <c r="E110" s="215" t="s">
        <v>1100</v>
      </c>
      <c r="F110" s="215" t="s">
        <v>1814</v>
      </c>
      <c r="G110" s="215" t="s">
        <v>13459</v>
      </c>
      <c r="H110" s="355">
        <v>0</v>
      </c>
      <c r="I110" s="356" t="s">
        <v>2477</v>
      </c>
      <c r="J110" s="356" t="s">
        <v>13851</v>
      </c>
      <c r="K110" s="357"/>
      <c r="L110" s="357"/>
      <c r="M110" s="357"/>
      <c r="N110" s="357"/>
      <c r="O110" s="357"/>
      <c r="P110" s="358"/>
      <c r="Q110" s="359"/>
      <c r="R110" s="215" t="str">
        <f ca="1">IF(ISERROR($V110),"",OFFSET('Smelter Look-up'!$C$4,$V110-4,0)&amp;"")</f>
        <v>Gejiu Yunxin Nonferrous Electrolysis Co., Ltd.</v>
      </c>
      <c r="S110" s="222" t="str">
        <f t="shared" ca="1" si="15"/>
        <v>CN</v>
      </c>
      <c r="T110" s="222" t="str">
        <f ca="1">IF(B110="","",IF(ISERROR(MATCH($J110,SorP!$B$1:$B$6230,0)),"",INDIRECT("'SorP'!$A$"&amp;MATCH($J110,SorP!$B$1:$B$6230,0))))</f>
        <v>CN-YN</v>
      </c>
      <c r="U110" s="238"/>
      <c r="V110" s="270">
        <f>IF(C110="",NA(),MATCH($B110&amp;$C110,'Smelter Look-up'!$J:$J,0))</f>
        <v>429</v>
      </c>
      <c r="W110" s="271"/>
      <c r="X110" s="271">
        <f t="shared" si="16"/>
        <v>0</v>
      </c>
      <c r="Y110" s="271"/>
      <c r="Z110" s="271"/>
      <c r="AB110" s="273" t="str">
        <f t="shared" si="17"/>
        <v>TinGejiu Yunxin Nonferrous Electrolysis Co., Ltd.</v>
      </c>
    </row>
    <row r="111" spans="1:28" s="272" customFormat="1" ht="82.2" customHeight="1">
      <c r="A111" s="214"/>
      <c r="B111" s="215" t="s">
        <v>1130</v>
      </c>
      <c r="C111" s="354" t="s">
        <v>2179</v>
      </c>
      <c r="D111" s="278"/>
      <c r="E111" s="215" t="s">
        <v>1100</v>
      </c>
      <c r="F111" s="215" t="s">
        <v>734</v>
      </c>
      <c r="G111" s="215" t="s">
        <v>13459</v>
      </c>
      <c r="H111" s="355">
        <v>0</v>
      </c>
      <c r="I111" s="356" t="s">
        <v>1663</v>
      </c>
      <c r="J111" s="356" t="s">
        <v>13843</v>
      </c>
      <c r="K111" s="357"/>
      <c r="L111" s="357"/>
      <c r="M111" s="357"/>
      <c r="N111" s="357"/>
      <c r="O111" s="357"/>
      <c r="P111" s="358"/>
      <c r="Q111" s="359"/>
      <c r="R111" s="215" t="str">
        <f ca="1">IF(ISERROR($V111),"",OFFSET('Smelter Look-up'!$C$4,$V111-4,0)&amp;"")</f>
        <v>Shandong Gold Smelting Co., Ltd.</v>
      </c>
      <c r="S111" s="222" t="str">
        <f t="shared" ca="1" si="15"/>
        <v>CN</v>
      </c>
      <c r="T111" s="222" t="str">
        <f ca="1">IF(B111="","",IF(ISERROR(MATCH($J111,SorP!$B$1:$B$6230,0)),"",INDIRECT("'SorP'!$A$"&amp;MATCH($J111,SorP!$B$1:$B$6230,0))))</f>
        <v>CN-SD</v>
      </c>
      <c r="U111" s="238"/>
      <c r="V111" s="270">
        <f>IF(C111="",NA(),MATCH($B111&amp;$C111,'Smelter Look-up'!$J:$J,0))</f>
        <v>275</v>
      </c>
      <c r="W111" s="271"/>
      <c r="X111" s="271">
        <f t="shared" si="16"/>
        <v>0</v>
      </c>
      <c r="Y111" s="271"/>
      <c r="Z111" s="271"/>
      <c r="AB111" s="273" t="str">
        <f t="shared" si="17"/>
        <v>GoldThe Refinery of Shandong Gold Mining Co., Ltd.</v>
      </c>
    </row>
    <row r="112" spans="1:28" s="272" customFormat="1" ht="82.2" customHeight="1">
      <c r="A112" s="214"/>
      <c r="B112" s="215" t="s">
        <v>1130</v>
      </c>
      <c r="C112" s="354" t="s">
        <v>2180</v>
      </c>
      <c r="D112" s="278"/>
      <c r="E112" s="215" t="s">
        <v>1108</v>
      </c>
      <c r="F112" s="215" t="s">
        <v>735</v>
      </c>
      <c r="G112" s="215" t="s">
        <v>13459</v>
      </c>
      <c r="H112" s="355">
        <v>0</v>
      </c>
      <c r="I112" s="356" t="s">
        <v>1678</v>
      </c>
      <c r="J112" s="356" t="s">
        <v>1587</v>
      </c>
      <c r="K112" s="357"/>
      <c r="L112" s="357"/>
      <c r="M112" s="357"/>
      <c r="N112" s="357"/>
      <c r="O112" s="357"/>
      <c r="P112" s="358"/>
      <c r="Q112" s="359"/>
      <c r="R112" s="215" t="str">
        <f ca="1">IF(ISERROR($V112),"",OFFSET('Smelter Look-up'!$C$4,$V112-4,0)&amp;"")</f>
        <v>Tokuriki Honten Co., Ltd.</v>
      </c>
      <c r="S112" s="222" t="str">
        <f t="shared" ca="1" si="15"/>
        <v>JP</v>
      </c>
      <c r="T112" s="222" t="str">
        <f ca="1">IF(B112="","",IF(ISERROR(MATCH($J112,SorP!$B$1:$B$6230,0)),"",INDIRECT("'SorP'!$A$"&amp;MATCH($J112,SorP!$B$1:$B$6230,0))))</f>
        <v>JP-11</v>
      </c>
      <c r="U112" s="238"/>
      <c r="V112" s="270">
        <f>IF(C112="",NA(),MATCH($B112&amp;$C112,'Smelter Look-up'!$J:$J,0))</f>
        <v>276</v>
      </c>
      <c r="W112" s="271"/>
      <c r="X112" s="271">
        <f t="shared" si="16"/>
        <v>0</v>
      </c>
      <c r="Y112" s="271"/>
      <c r="Z112" s="271"/>
      <c r="AB112" s="273" t="str">
        <f t="shared" si="17"/>
        <v>GoldTokuriki Honten Co., Ltd.</v>
      </c>
    </row>
    <row r="113" spans="1:28" s="272" customFormat="1" ht="82.2" customHeight="1">
      <c r="A113" s="214"/>
      <c r="B113" s="215" t="s">
        <v>1130</v>
      </c>
      <c r="C113" s="354" t="s">
        <v>610</v>
      </c>
      <c r="D113" s="278"/>
      <c r="E113" s="215" t="s">
        <v>1111</v>
      </c>
      <c r="F113" s="215" t="s">
        <v>737</v>
      </c>
      <c r="G113" s="215" t="s">
        <v>13459</v>
      </c>
      <c r="H113" s="355">
        <v>0</v>
      </c>
      <c r="I113" s="356" t="s">
        <v>1682</v>
      </c>
      <c r="J113" s="356" t="s">
        <v>13083</v>
      </c>
      <c r="K113" s="357"/>
      <c r="L113" s="357"/>
      <c r="M113" s="357"/>
      <c r="N113" s="357"/>
      <c r="O113" s="357"/>
      <c r="P113" s="358"/>
      <c r="Q113" s="359"/>
      <c r="R113" s="215" t="str">
        <f ca="1">IF(ISERROR($V113),"",OFFSET('Smelter Look-up'!$C$4,$V113-4,0)&amp;"")</f>
        <v>Torecom</v>
      </c>
      <c r="S113" s="222" t="str">
        <f t="shared" ca="1" si="15"/>
        <v>KR</v>
      </c>
      <c r="T113" s="222" t="str">
        <f ca="1">IF(B113="","",IF(ISERROR(MATCH($J113,SorP!$B$1:$B$6230,0)),"",INDIRECT("'SorP'!$A$"&amp;MATCH($J113,SorP!$B$1:$B$6230,0))))</f>
        <v>KR-44</v>
      </c>
      <c r="U113" s="238"/>
      <c r="V113" s="270">
        <f>IF(C113="",NA(),MATCH($B113&amp;$C113,'Smelter Look-up'!$J:$J,0))</f>
        <v>281</v>
      </c>
      <c r="W113" s="271"/>
      <c r="X113" s="271">
        <f t="shared" si="16"/>
        <v>0</v>
      </c>
      <c r="Y113" s="271"/>
      <c r="Z113" s="271"/>
      <c r="AB113" s="273" t="str">
        <f t="shared" si="17"/>
        <v>GoldTorecom</v>
      </c>
    </row>
    <row r="114" spans="1:28" s="272" customFormat="1" ht="82.2" customHeight="1">
      <c r="A114" s="214"/>
      <c r="B114" s="215" t="s">
        <v>1132</v>
      </c>
      <c r="C114" s="354" t="s">
        <v>1750</v>
      </c>
      <c r="D114" s="278"/>
      <c r="E114" s="215" t="s">
        <v>1109</v>
      </c>
      <c r="F114" s="215" t="s">
        <v>765</v>
      </c>
      <c r="G114" s="215" t="s">
        <v>13459</v>
      </c>
      <c r="H114" s="355">
        <v>0</v>
      </c>
      <c r="I114" s="356" t="s">
        <v>1613</v>
      </c>
      <c r="J114" s="356" t="s">
        <v>7164</v>
      </c>
      <c r="K114" s="357"/>
      <c r="L114" s="357"/>
      <c r="M114" s="357"/>
      <c r="N114" s="357"/>
      <c r="O114" s="357"/>
      <c r="P114" s="358"/>
      <c r="Q114" s="359"/>
      <c r="R114" s="215" t="str">
        <f ca="1">IF(ISERROR($V114),"",OFFSET('Smelter Look-up'!$C$4,$V114-4,0)&amp;"")</f>
        <v>Ulba Metallurgical Plant JSC</v>
      </c>
      <c r="S114" s="222" t="str">
        <f t="shared" ca="1" si="15"/>
        <v>KZ</v>
      </c>
      <c r="T114" s="222" t="str">
        <f ca="1">IF(B114="","",IF(ISERROR(MATCH($J114,SorP!$B$1:$B$6230,0)),"",INDIRECT("'SorP'!$A$"&amp;MATCH($J114,SorP!$B$1:$B$6230,0))))</f>
        <v>KZ-KAR</v>
      </c>
      <c r="U114" s="238"/>
      <c r="V114" s="270">
        <f>IF(C114="",NA(),MATCH($B114&amp;$C114,'Smelter Look-up'!$J:$J,0))</f>
        <v>374</v>
      </c>
      <c r="W114" s="271"/>
      <c r="X114" s="271">
        <f t="shared" si="16"/>
        <v>0</v>
      </c>
      <c r="Y114" s="271"/>
      <c r="Z114" s="271"/>
      <c r="AB114" s="273" t="str">
        <f t="shared" si="17"/>
        <v>TantalumUlba Metallurgical Plant JSC</v>
      </c>
    </row>
    <row r="115" spans="1:28" s="272" customFormat="1" ht="82.2" customHeight="1">
      <c r="A115" s="214"/>
      <c r="B115" s="215" t="s">
        <v>1130</v>
      </c>
      <c r="C115" s="354" t="s">
        <v>2358</v>
      </c>
      <c r="D115" s="278"/>
      <c r="E115" s="215" t="s">
        <v>1095</v>
      </c>
      <c r="F115" s="215" t="s">
        <v>738</v>
      </c>
      <c r="G115" s="215" t="s">
        <v>13459</v>
      </c>
      <c r="H115" s="355">
        <v>0</v>
      </c>
      <c r="I115" s="356" t="s">
        <v>1684</v>
      </c>
      <c r="J115" s="356" t="s">
        <v>3190</v>
      </c>
      <c r="K115" s="357"/>
      <c r="L115" s="357"/>
      <c r="M115" s="357"/>
      <c r="N115" s="357"/>
      <c r="O115" s="357"/>
      <c r="P115" s="358"/>
      <c r="Q115" s="359"/>
      <c r="R115" s="215" t="str">
        <f ca="1">IF(ISERROR($V115),"",OFFSET('Smelter Look-up'!$C$4,$V115-4,0)&amp;"")</f>
        <v>Umicore S.A. Business Unit Precious Metals Refining</v>
      </c>
      <c r="S115" s="222" t="str">
        <f t="shared" ca="1" si="15"/>
        <v>BE</v>
      </c>
      <c r="T115" s="222" t="str">
        <f ca="1">IF(B115="","",IF(ISERROR(MATCH($J115,SorP!$B$1:$B$6230,0)),"",INDIRECT("'SorP'!$A$"&amp;MATCH($J115,SorP!$B$1:$B$6230,0))))</f>
        <v>BE-VAN</v>
      </c>
      <c r="U115" s="238"/>
      <c r="V115" s="270">
        <f>IF(C115="",NA(),MATCH($B115&amp;$C115,'Smelter Look-up'!$J:$J,0))</f>
        <v>286</v>
      </c>
      <c r="W115" s="271"/>
      <c r="X115" s="271">
        <f t="shared" si="16"/>
        <v>0</v>
      </c>
      <c r="Y115" s="271"/>
      <c r="Z115" s="271"/>
      <c r="AB115" s="273" t="str">
        <f t="shared" si="17"/>
        <v>GoldUmicore S.A. Business Unit Precious Metals Refining</v>
      </c>
    </row>
    <row r="116" spans="1:28" s="272" customFormat="1" ht="82.2" customHeight="1">
      <c r="A116" s="214"/>
      <c r="B116" s="215" t="s">
        <v>1130</v>
      </c>
      <c r="C116" s="354" t="s">
        <v>820</v>
      </c>
      <c r="D116" s="278"/>
      <c r="E116" s="215" t="s">
        <v>2463</v>
      </c>
      <c r="F116" s="215" t="s">
        <v>739</v>
      </c>
      <c r="G116" s="215" t="s">
        <v>13459</v>
      </c>
      <c r="H116" s="355">
        <v>0</v>
      </c>
      <c r="I116" s="356" t="s">
        <v>1686</v>
      </c>
      <c r="J116" s="356" t="s">
        <v>1624</v>
      </c>
      <c r="K116" s="357"/>
      <c r="L116" s="357"/>
      <c r="M116" s="357"/>
      <c r="N116" s="357"/>
      <c r="O116" s="357"/>
      <c r="P116" s="358"/>
      <c r="Q116" s="359"/>
      <c r="R116" s="215" t="str">
        <f ca="1">IF(ISERROR($V116),"",OFFSET('Smelter Look-up'!$C$4,$V116-4,0)&amp;"")</f>
        <v>United Precious Metal Refining, Inc.</v>
      </c>
      <c r="S116" s="222" t="str">
        <f t="shared" ca="1" si="15"/>
        <v>US</v>
      </c>
      <c r="T116" s="222" t="str">
        <f ca="1">IF(B116="","",IF(ISERROR(MATCH($J116,SorP!$B$1:$B$6230,0)),"",INDIRECT("'SorP'!$A$"&amp;MATCH($J116,SorP!$B$1:$B$6230,0))))</f>
        <v>US-NY</v>
      </c>
      <c r="U116" s="238"/>
      <c r="V116" s="270">
        <f>IF(C116="",NA(),MATCH($B116&amp;$C116,'Smelter Look-up'!$J:$J,0))</f>
        <v>287</v>
      </c>
      <c r="W116" s="271"/>
      <c r="X116" s="271">
        <f t="shared" si="16"/>
        <v>0</v>
      </c>
      <c r="Y116" s="271"/>
      <c r="Z116" s="271"/>
      <c r="AB116" s="273" t="str">
        <f t="shared" si="17"/>
        <v>GoldUnited Precious Metal Refining, Inc.</v>
      </c>
    </row>
    <row r="117" spans="1:28" s="272" customFormat="1" ht="82.2" customHeight="1">
      <c r="A117" s="214"/>
      <c r="B117" s="215" t="s">
        <v>1130</v>
      </c>
      <c r="C117" s="354" t="s">
        <v>2360</v>
      </c>
      <c r="D117" s="278"/>
      <c r="E117" s="215" t="s">
        <v>1098</v>
      </c>
      <c r="F117" s="215" t="s">
        <v>740</v>
      </c>
      <c r="G117" s="215" t="s">
        <v>13459</v>
      </c>
      <c r="H117" s="355">
        <v>0</v>
      </c>
      <c r="I117" s="356" t="s">
        <v>1687</v>
      </c>
      <c r="J117" s="356" t="s">
        <v>1556</v>
      </c>
      <c r="K117" s="357"/>
      <c r="L117" s="357"/>
      <c r="M117" s="357"/>
      <c r="N117" s="357"/>
      <c r="O117" s="357"/>
      <c r="P117" s="358"/>
      <c r="Q117" s="359"/>
      <c r="R117" s="215" t="str">
        <f ca="1">IF(ISERROR($V117),"",OFFSET('Smelter Look-up'!$C$4,$V117-4,0)&amp;"")</f>
        <v>Valcambi S.A.</v>
      </c>
      <c r="S117" s="222" t="str">
        <f t="shared" ca="1" si="15"/>
        <v>CH</v>
      </c>
      <c r="T117" s="222" t="str">
        <f ca="1">IF(B117="","",IF(ISERROR(MATCH($J117,SorP!$B$1:$B$6230,0)),"",INDIRECT("'SorP'!$A$"&amp;MATCH($J117,SorP!$B$1:$B$6230,0))))</f>
        <v>CH-TI</v>
      </c>
      <c r="U117" s="238"/>
      <c r="V117" s="270">
        <f>IF(C117="",NA(),MATCH($B117&amp;$C117,'Smelter Look-up'!$J:$J,0))</f>
        <v>288</v>
      </c>
      <c r="W117" s="271"/>
      <c r="X117" s="271">
        <f t="shared" si="16"/>
        <v>0</v>
      </c>
      <c r="Y117" s="271"/>
      <c r="Z117" s="271"/>
      <c r="AB117" s="273" t="str">
        <f t="shared" si="17"/>
        <v>GoldValcambi S.A.</v>
      </c>
    </row>
    <row r="118" spans="1:28" s="272" customFormat="1" ht="82.2" customHeight="1">
      <c r="A118" s="214"/>
      <c r="B118" s="215" t="s">
        <v>1130</v>
      </c>
      <c r="C118" s="354" t="s">
        <v>2519</v>
      </c>
      <c r="D118" s="278"/>
      <c r="E118" s="215" t="s">
        <v>1093</v>
      </c>
      <c r="F118" s="215" t="s">
        <v>741</v>
      </c>
      <c r="G118" s="215" t="s">
        <v>13459</v>
      </c>
      <c r="H118" s="355">
        <v>0</v>
      </c>
      <c r="I118" s="356" t="s">
        <v>1688</v>
      </c>
      <c r="J118" s="356" t="s">
        <v>1689</v>
      </c>
      <c r="K118" s="357"/>
      <c r="L118" s="357"/>
      <c r="M118" s="357"/>
      <c r="N118" s="357"/>
      <c r="O118" s="357"/>
      <c r="P118" s="358"/>
      <c r="Q118" s="359"/>
      <c r="R118" s="215" t="str">
        <f ca="1">IF(ISERROR($V118),"",OFFSET('Smelter Look-up'!$C$4,$V118-4,0)&amp;"")</f>
        <v>Western Australian Mint (T/a The Perth Mint)</v>
      </c>
      <c r="S118" s="222" t="str">
        <f t="shared" ca="1" si="15"/>
        <v>AU</v>
      </c>
      <c r="T118" s="222" t="str">
        <f ca="1">IF(B118="","",IF(ISERROR(MATCH($J118,SorP!$B$1:$B$6230,0)),"",INDIRECT("'SorP'!$A$"&amp;MATCH($J118,SorP!$B$1:$B$6230,0))))</f>
        <v>AU-WA</v>
      </c>
      <c r="U118" s="238"/>
      <c r="V118" s="270">
        <f>IF(C118="",NA(),MATCH($B118&amp;$C118,'Smelter Look-up'!$J:$J,0))</f>
        <v>291</v>
      </c>
      <c r="W118" s="271"/>
      <c r="X118" s="271">
        <f t="shared" si="16"/>
        <v>0</v>
      </c>
      <c r="Y118" s="271"/>
      <c r="Z118" s="271"/>
      <c r="AB118" s="273" t="str">
        <f t="shared" si="17"/>
        <v>GoldWestern Australian Mint (T/a The Perth Mint)</v>
      </c>
    </row>
    <row r="119" spans="1:28" s="272" customFormat="1" ht="82.2" customHeight="1">
      <c r="A119" s="214"/>
      <c r="B119" s="215" t="s">
        <v>1131</v>
      </c>
      <c r="C119" s="354" t="s">
        <v>2566</v>
      </c>
      <c r="D119" s="278"/>
      <c r="E119" s="215" t="s">
        <v>1096</v>
      </c>
      <c r="F119" s="215" t="s">
        <v>789</v>
      </c>
      <c r="G119" s="215" t="s">
        <v>13459</v>
      </c>
      <c r="H119" s="355">
        <v>0</v>
      </c>
      <c r="I119" s="356" t="s">
        <v>1779</v>
      </c>
      <c r="J119" s="356" t="s">
        <v>1783</v>
      </c>
      <c r="K119" s="357"/>
      <c r="L119" s="357"/>
      <c r="M119" s="357"/>
      <c r="N119" s="357"/>
      <c r="O119" s="357"/>
      <c r="P119" s="358"/>
      <c r="Q119" s="359"/>
      <c r="R119" s="215" t="str">
        <f ca="1">IF(ISERROR($V119),"",OFFSET('Smelter Look-up'!$C$4,$V119-4,0)&amp;"")</f>
        <v>White Solder Metalurgia e Mineracao Ltda.</v>
      </c>
      <c r="S119" s="222" t="str">
        <f t="shared" ca="1" si="15"/>
        <v>BR</v>
      </c>
      <c r="T119" s="222" t="str">
        <f ca="1">IF(B119="","",IF(ISERROR(MATCH($J119,SorP!$B$1:$B$6230,0)),"",INDIRECT("'SorP'!$A$"&amp;MATCH($J119,SorP!$B$1:$B$6230,0))))</f>
        <v>BR-RO</v>
      </c>
      <c r="U119" s="238"/>
      <c r="V119" s="270">
        <f>IF(C119="",NA(),MATCH($B119&amp;$C119,'Smelter Look-up'!$J:$J,0))</f>
        <v>512</v>
      </c>
      <c r="W119" s="271"/>
      <c r="X119" s="271">
        <f t="shared" si="16"/>
        <v>0</v>
      </c>
      <c r="Y119" s="271"/>
      <c r="Z119" s="271"/>
      <c r="AB119" s="273" t="str">
        <f t="shared" si="17"/>
        <v>TinWhite Solder Metalurgia e Mineracao Ltda.</v>
      </c>
    </row>
    <row r="120" spans="1:28" s="272" customFormat="1" ht="82.2" customHeight="1">
      <c r="A120" s="214"/>
      <c r="B120" s="215" t="s">
        <v>1133</v>
      </c>
      <c r="C120" s="354" t="s">
        <v>2575</v>
      </c>
      <c r="D120" s="278"/>
      <c r="E120" s="215" t="s">
        <v>1094</v>
      </c>
      <c r="F120" s="215" t="s">
        <v>802</v>
      </c>
      <c r="G120" s="215" t="s">
        <v>13459</v>
      </c>
      <c r="H120" s="355">
        <v>0</v>
      </c>
      <c r="I120" s="356" t="s">
        <v>1845</v>
      </c>
      <c r="J120" s="356" t="s">
        <v>2847</v>
      </c>
      <c r="K120" s="357"/>
      <c r="L120" s="357"/>
      <c r="M120" s="357"/>
      <c r="N120" s="357"/>
      <c r="O120" s="357"/>
      <c r="P120" s="358"/>
      <c r="Q120" s="359"/>
      <c r="R120" s="215" t="str">
        <f ca="1">IF(ISERROR($V120),"",OFFSET('Smelter Look-up'!$C$4,$V120-4,0)&amp;"")</f>
        <v>Wolfram Bergbau und Hutten AG</v>
      </c>
      <c r="S120" s="222" t="str">
        <f t="shared" ca="1" si="15"/>
        <v>AT</v>
      </c>
      <c r="T120" s="222" t="str">
        <f ca="1">IF(B120="","",IF(ISERROR(MATCH($J120,SorP!$B$1:$B$6230,0)),"",INDIRECT("'SorP'!$A$"&amp;MATCH($J120,SorP!$B$1:$B$6230,0))))</f>
        <v>AT-6</v>
      </c>
      <c r="U120" s="238"/>
      <c r="V120" s="270">
        <f>IF(C120="",NA(),MATCH($B120&amp;$C120,'Smelter Look-up'!$J:$J,0))</f>
        <v>600</v>
      </c>
      <c r="W120" s="271"/>
      <c r="X120" s="271">
        <f t="shared" si="16"/>
        <v>0</v>
      </c>
      <c r="Y120" s="271"/>
      <c r="Z120" s="271"/>
      <c r="AB120" s="273" t="str">
        <f t="shared" si="17"/>
        <v>TungstenWolfram Bergbau und Hutten AG</v>
      </c>
    </row>
    <row r="121" spans="1:28" s="272" customFormat="1" ht="82.2" customHeight="1">
      <c r="A121" s="214"/>
      <c r="B121" s="215" t="s">
        <v>1133</v>
      </c>
      <c r="C121" s="354" t="s">
        <v>1383</v>
      </c>
      <c r="D121" s="278"/>
      <c r="E121" s="215" t="s">
        <v>1100</v>
      </c>
      <c r="F121" s="215" t="s">
        <v>803</v>
      </c>
      <c r="G121" s="215" t="s">
        <v>13459</v>
      </c>
      <c r="H121" s="355">
        <v>0</v>
      </c>
      <c r="I121" s="356" t="s">
        <v>1848</v>
      </c>
      <c r="J121" s="356" t="s">
        <v>13841</v>
      </c>
      <c r="K121" s="357"/>
      <c r="L121" s="357"/>
      <c r="M121" s="357"/>
      <c r="N121" s="357"/>
      <c r="O121" s="357"/>
      <c r="P121" s="358"/>
      <c r="Q121" s="359"/>
      <c r="R121" s="215" t="str">
        <f ca="1">IF(ISERROR($V121),"",OFFSET('Smelter Look-up'!$C$4,$V121-4,0)&amp;"")</f>
        <v>Xiamen Tungsten Co., Ltd.</v>
      </c>
      <c r="S121" s="222" t="str">
        <f t="shared" ca="1" si="15"/>
        <v>CN</v>
      </c>
      <c r="T121" s="222" t="str">
        <f ca="1">IF(B121="","",IF(ISERROR(MATCH($J121,SorP!$B$1:$B$6230,0)),"",INDIRECT("'SorP'!$A$"&amp;MATCH($J121,SorP!$B$1:$B$6230,0))))</f>
        <v>CN-FJ</v>
      </c>
      <c r="U121" s="238"/>
      <c r="V121" s="270">
        <f>IF(C121="",NA(),MATCH($B121&amp;$C121,'Smelter Look-up'!$J:$J,0))</f>
        <v>605</v>
      </c>
      <c r="W121" s="271"/>
      <c r="X121" s="271">
        <f t="shared" si="16"/>
        <v>0</v>
      </c>
      <c r="Y121" s="271"/>
      <c r="Z121" s="271"/>
      <c r="AB121" s="273" t="str">
        <f t="shared" si="17"/>
        <v>TungstenXiamen Tungsten Co., Ltd.</v>
      </c>
    </row>
    <row r="122" spans="1:28" s="272" customFormat="1" ht="82.2" customHeight="1">
      <c r="A122" s="214"/>
      <c r="B122" s="215" t="s">
        <v>1130</v>
      </c>
      <c r="C122" s="354" t="s">
        <v>13143</v>
      </c>
      <c r="D122" s="278"/>
      <c r="E122" s="215" t="s">
        <v>1108</v>
      </c>
      <c r="F122" s="215" t="s">
        <v>742</v>
      </c>
      <c r="G122" s="215" t="s">
        <v>13459</v>
      </c>
      <c r="H122" s="355">
        <v>0</v>
      </c>
      <c r="I122" s="356" t="s">
        <v>13159</v>
      </c>
      <c r="J122" s="356" t="s">
        <v>6733</v>
      </c>
      <c r="K122" s="357"/>
      <c r="L122" s="357"/>
      <c r="M122" s="357"/>
      <c r="N122" s="357"/>
      <c r="O122" s="357"/>
      <c r="P122" s="358"/>
      <c r="Q122" s="359"/>
      <c r="R122" s="215" t="str">
        <f ca="1">IF(ISERROR($V122),"",OFFSET('Smelter Look-up'!$C$4,$V122-4,0)&amp;"")</f>
        <v>Yamakin Co., Ltd.</v>
      </c>
      <c r="S122" s="222" t="str">
        <f t="shared" ca="1" si="15"/>
        <v>JP</v>
      </c>
      <c r="T122" s="222" t="str">
        <f ca="1">IF(B122="","",IF(ISERROR(MATCH($J122,SorP!$B$1:$B$6230,0)),"",INDIRECT("'SorP'!$A$"&amp;MATCH($J122,SorP!$B$1:$B$6230,0))))</f>
        <v>JP-39</v>
      </c>
      <c r="U122" s="238"/>
      <c r="V122" s="270">
        <f>IF(C122="",NA(),MATCH($B122&amp;$C122,'Smelter Look-up'!$J:$J,0))</f>
        <v>295</v>
      </c>
      <c r="W122" s="271"/>
      <c r="X122" s="271">
        <f t="shared" si="16"/>
        <v>0</v>
      </c>
      <c r="Y122" s="271"/>
      <c r="Z122" s="271"/>
      <c r="AB122" s="273" t="str">
        <f t="shared" si="17"/>
        <v>GoldYamakin Co., Ltd.</v>
      </c>
    </row>
    <row r="123" spans="1:28" s="272" customFormat="1" ht="82.2" customHeight="1">
      <c r="A123" s="214"/>
      <c r="B123" s="215" t="s">
        <v>1130</v>
      </c>
      <c r="C123" s="354" t="s">
        <v>2182</v>
      </c>
      <c r="D123" s="278"/>
      <c r="E123" s="215" t="s">
        <v>1108</v>
      </c>
      <c r="F123" s="215" t="s">
        <v>743</v>
      </c>
      <c r="G123" s="215" t="s">
        <v>13459</v>
      </c>
      <c r="H123" s="355">
        <v>0</v>
      </c>
      <c r="I123" s="356" t="s">
        <v>1694</v>
      </c>
      <c r="J123" s="356" t="s">
        <v>1673</v>
      </c>
      <c r="K123" s="357"/>
      <c r="L123" s="357"/>
      <c r="M123" s="357"/>
      <c r="N123" s="357"/>
      <c r="O123" s="357"/>
      <c r="P123" s="358"/>
      <c r="Q123" s="359"/>
      <c r="R123" s="215" t="str">
        <f ca="1">IF(ISERROR($V123),"",OFFSET('Smelter Look-up'!$C$4,$V123-4,0)&amp;"")</f>
        <v>Yokohama Metal Co., Ltd.</v>
      </c>
      <c r="S123" s="222" t="str">
        <f t="shared" ca="1" si="15"/>
        <v>JP</v>
      </c>
      <c r="T123" s="222" t="str">
        <f ca="1">IF(B123="","",IF(ISERROR(MATCH($J123,SorP!$B$1:$B$6230,0)),"",INDIRECT("'SorP'!$A$"&amp;MATCH($J123,SorP!$B$1:$B$6230,0))))</f>
        <v>JP-14</v>
      </c>
      <c r="U123" s="238"/>
      <c r="V123" s="270">
        <f>IF(C123="",NA(),MATCH($B123&amp;$C123,'Smelter Look-up'!$J:$J,0))</f>
        <v>300</v>
      </c>
      <c r="W123" s="271"/>
      <c r="X123" s="271">
        <f t="shared" si="16"/>
        <v>0</v>
      </c>
      <c r="Y123" s="271"/>
      <c r="Z123" s="271"/>
      <c r="AB123" s="273" t="str">
        <f t="shared" si="17"/>
        <v>GoldYokohama Metal Co., Ltd.</v>
      </c>
    </row>
    <row r="124" spans="1:28" s="272" customFormat="1" ht="82.2" customHeight="1">
      <c r="A124" s="214"/>
      <c r="B124" s="215" t="s">
        <v>1131</v>
      </c>
      <c r="C124" s="354" t="s">
        <v>2183</v>
      </c>
      <c r="D124" s="278"/>
      <c r="E124" s="215" t="s">
        <v>1100</v>
      </c>
      <c r="F124" s="215" t="s">
        <v>790</v>
      </c>
      <c r="G124" s="215" t="s">
        <v>13459</v>
      </c>
      <c r="H124" s="355">
        <v>0</v>
      </c>
      <c r="I124" s="356" t="s">
        <v>2477</v>
      </c>
      <c r="J124" s="356" t="s">
        <v>13851</v>
      </c>
      <c r="K124" s="357"/>
      <c r="L124" s="357"/>
      <c r="M124" s="357"/>
      <c r="N124" s="357"/>
      <c r="O124" s="357"/>
      <c r="P124" s="358"/>
      <c r="Q124" s="359"/>
      <c r="R124" s="215" t="str">
        <f ca="1">IF(ISERROR($V124),"",OFFSET('Smelter Look-up'!$C$4,$V124-4,0)&amp;"")</f>
        <v>Yunnan Chengfeng Non-ferrous Metals Co., Ltd.</v>
      </c>
      <c r="S124" s="222" t="str">
        <f t="shared" ca="1" si="15"/>
        <v>CN</v>
      </c>
      <c r="T124" s="222" t="str">
        <f ca="1">IF(B124="","",IF(ISERROR(MATCH($J124,SorP!$B$1:$B$6230,0)),"",INDIRECT("'SorP'!$A$"&amp;MATCH($J124,SorP!$B$1:$B$6230,0))))</f>
        <v>CN-YN</v>
      </c>
      <c r="U124" s="238"/>
      <c r="V124" s="270">
        <f>IF(C124="",NA(),MATCH($B124&amp;$C124,'Smelter Look-up'!$J:$J,0))</f>
        <v>520</v>
      </c>
      <c r="W124" s="271"/>
      <c r="X124" s="271">
        <f t="shared" si="16"/>
        <v>0</v>
      </c>
      <c r="Y124" s="271"/>
      <c r="Z124" s="271"/>
      <c r="AB124" s="273" t="str">
        <f t="shared" si="17"/>
        <v>TinYunnan Chengfeng Non-ferrous Metals Co., Ltd.</v>
      </c>
    </row>
    <row r="125" spans="1:28" s="272" customFormat="1" ht="82.2" customHeight="1">
      <c r="A125" s="214"/>
      <c r="B125" s="215" t="s">
        <v>1131</v>
      </c>
      <c r="C125" s="354" t="s">
        <v>2370</v>
      </c>
      <c r="D125" s="278"/>
      <c r="E125" s="215" t="s">
        <v>1100</v>
      </c>
      <c r="F125" s="215" t="s">
        <v>791</v>
      </c>
      <c r="G125" s="215" t="s">
        <v>13459</v>
      </c>
      <c r="H125" s="355">
        <v>0</v>
      </c>
      <c r="I125" s="356" t="s">
        <v>2477</v>
      </c>
      <c r="J125" s="356" t="s">
        <v>13851</v>
      </c>
      <c r="K125" s="357"/>
      <c r="L125" s="357"/>
      <c r="M125" s="357"/>
      <c r="N125" s="357"/>
      <c r="O125" s="357"/>
      <c r="P125" s="358"/>
      <c r="Q125" s="359"/>
      <c r="R125" s="215" t="str">
        <f ca="1">IF(ISERROR($V125),"",OFFSET('Smelter Look-up'!$C$4,$V125-4,0)&amp;"")</f>
        <v>Yunnan Tin Company Limited</v>
      </c>
      <c r="S125" s="222" t="str">
        <f t="shared" ca="1" si="15"/>
        <v>CN</v>
      </c>
      <c r="T125" s="222" t="str">
        <f ca="1">IF(B125="","",IF(ISERROR(MATCH($J125,SorP!$B$1:$B$6230,0)),"",INDIRECT("'SorP'!$A$"&amp;MATCH($J125,SorP!$B$1:$B$6230,0))))</f>
        <v>CN-YN</v>
      </c>
      <c r="U125" s="238"/>
      <c r="V125" s="270">
        <f>IF(C125="",NA(),MATCH($B125&amp;$C125,'Smelter Look-up'!$J:$J,0))</f>
        <v>524</v>
      </c>
      <c r="W125" s="271"/>
      <c r="X125" s="271">
        <f t="shared" si="16"/>
        <v>0</v>
      </c>
      <c r="Y125" s="271"/>
      <c r="Z125" s="271"/>
      <c r="AB125" s="273" t="str">
        <f t="shared" si="17"/>
        <v>TinYunnan Tin Company Limited</v>
      </c>
    </row>
    <row r="126" spans="1:28" s="272" customFormat="1" ht="82.2" customHeight="1">
      <c r="A126" s="214"/>
      <c r="B126" s="215" t="s">
        <v>1130</v>
      </c>
      <c r="C126" s="354" t="s">
        <v>1325</v>
      </c>
      <c r="D126" s="278"/>
      <c r="E126" s="215" t="s">
        <v>1100</v>
      </c>
      <c r="F126" s="215" t="s">
        <v>745</v>
      </c>
      <c r="G126" s="215" t="s">
        <v>13459</v>
      </c>
      <c r="H126" s="355">
        <v>0</v>
      </c>
      <c r="I126" s="356" t="s">
        <v>1695</v>
      </c>
      <c r="J126" s="356" t="s">
        <v>13844</v>
      </c>
      <c r="K126" s="357"/>
      <c r="L126" s="357"/>
      <c r="M126" s="357"/>
      <c r="N126" s="357"/>
      <c r="O126" s="357"/>
      <c r="P126" s="358"/>
      <c r="Q126" s="359"/>
      <c r="R126" s="215" t="str">
        <f ca="1">IF(ISERROR($V126),"",OFFSET('Smelter Look-up'!$C$4,$V126-4,0)&amp;"")</f>
        <v>Zhongyuan Gold Smelter of Zhongjin Gold Corporation</v>
      </c>
      <c r="S126" s="222" t="str">
        <f t="shared" ca="1" si="15"/>
        <v>CN</v>
      </c>
      <c r="T126" s="222" t="str">
        <f ca="1">IF(B126="","",IF(ISERROR(MATCH($J126,SorP!$B$1:$B$6230,0)),"",INDIRECT("'SorP'!$A$"&amp;MATCH($J126,SorP!$B$1:$B$6230,0))))</f>
        <v>CN-HA</v>
      </c>
      <c r="U126" s="238"/>
      <c r="V126" s="270">
        <f>IF(C126="",NA(),MATCH($B126&amp;$C126,'Smelter Look-up'!$J:$J,0))</f>
        <v>310</v>
      </c>
      <c r="W126" s="271"/>
      <c r="X126" s="271">
        <f t="shared" si="16"/>
        <v>0</v>
      </c>
      <c r="Y126" s="271"/>
      <c r="Z126" s="271"/>
      <c r="AB126" s="273" t="str">
        <f t="shared" si="17"/>
        <v>GoldZhongyuan Gold Smelter of Zhongjin Gold Corporation</v>
      </c>
    </row>
    <row r="127" spans="1:28" s="272" customFormat="1" ht="82.2" customHeight="1">
      <c r="A127" s="214"/>
      <c r="B127" s="215" t="s">
        <v>1130</v>
      </c>
      <c r="C127" s="354" t="s">
        <v>2527</v>
      </c>
      <c r="D127" s="278"/>
      <c r="E127" s="215" t="s">
        <v>1100</v>
      </c>
      <c r="F127" s="215" t="s">
        <v>746</v>
      </c>
      <c r="G127" s="215" t="s">
        <v>13459</v>
      </c>
      <c r="H127" s="355">
        <v>0</v>
      </c>
      <c r="I127" s="356" t="s">
        <v>1698</v>
      </c>
      <c r="J127" s="356" t="s">
        <v>13841</v>
      </c>
      <c r="K127" s="357"/>
      <c r="L127" s="357"/>
      <c r="M127" s="357"/>
      <c r="N127" s="357"/>
      <c r="O127" s="357"/>
      <c r="P127" s="358"/>
      <c r="Q127" s="359"/>
      <c r="R127" s="215" t="str">
        <f ca="1">IF(ISERROR($V127),"",OFFSET('Smelter Look-up'!$C$4,$V127-4,0)&amp;"")</f>
        <v>Gold Refinery of Zijin Mining Group Co., Ltd.</v>
      </c>
      <c r="S127" s="222" t="str">
        <f t="shared" ca="1" si="15"/>
        <v>CN</v>
      </c>
      <c r="T127" s="222" t="str">
        <f ca="1">IF(B127="","",IF(ISERROR(MATCH($J127,SorP!$B$1:$B$6230,0)),"",INDIRECT("'SorP'!$A$"&amp;MATCH($J127,SorP!$B$1:$B$6230,0))))</f>
        <v>CN-FJ</v>
      </c>
      <c r="U127" s="238"/>
      <c r="V127" s="270">
        <f>IF(C127="",NA(),MATCH($B127&amp;$C127,'Smelter Look-up'!$J:$J,0))</f>
        <v>88</v>
      </c>
      <c r="W127" s="271"/>
      <c r="X127" s="271">
        <f t="shared" si="16"/>
        <v>0</v>
      </c>
      <c r="Y127" s="271"/>
      <c r="Z127" s="271"/>
      <c r="AB127" s="273" t="str">
        <f t="shared" si="17"/>
        <v>GoldGold Refinery of Zijin Mining Group Co., Ltd.</v>
      </c>
    </row>
    <row r="128" spans="1:28" s="272" customFormat="1" ht="82.2" customHeight="1">
      <c r="A128" s="214"/>
      <c r="B128" s="215" t="s">
        <v>1133</v>
      </c>
      <c r="C128" s="354" t="s">
        <v>151</v>
      </c>
      <c r="D128" s="278"/>
      <c r="E128" s="215" t="s">
        <v>1100</v>
      </c>
      <c r="F128" s="215" t="s">
        <v>140</v>
      </c>
      <c r="G128" s="215" t="s">
        <v>13459</v>
      </c>
      <c r="H128" s="355">
        <v>0</v>
      </c>
      <c r="I128" s="356" t="s">
        <v>1787</v>
      </c>
      <c r="J128" s="356" t="s">
        <v>13842</v>
      </c>
      <c r="K128" s="357"/>
      <c r="L128" s="357"/>
      <c r="M128" s="357"/>
      <c r="N128" s="357"/>
      <c r="O128" s="357"/>
      <c r="P128" s="358"/>
      <c r="Q128" s="359"/>
      <c r="R128" s="215" t="str">
        <f ca="1">IF(ISERROR($V128),"",OFFSET('Smelter Look-up'!$C$4,$V128-4,0)&amp;"")</f>
        <v>Ganzhou Jiangwu Ferrotungsten Co., Ltd.</v>
      </c>
      <c r="S128" s="222" t="str">
        <f t="shared" ca="1" si="15"/>
        <v>CN</v>
      </c>
      <c r="T128" s="222" t="str">
        <f ca="1">IF(B128="","",IF(ISERROR(MATCH($J128,SorP!$B$1:$B$6230,0)),"",INDIRECT("'SorP'!$A$"&amp;MATCH($J128,SorP!$B$1:$B$6230,0))))</f>
        <v>CN-JX</v>
      </c>
      <c r="U128" s="238"/>
      <c r="V128" s="270">
        <f>IF(C128="",NA(),MATCH($B128&amp;$C128,'Smelter Look-up'!$J:$J,0))</f>
        <v>557</v>
      </c>
      <c r="W128" s="271"/>
      <c r="X128" s="271">
        <f t="shared" si="16"/>
        <v>0</v>
      </c>
      <c r="Y128" s="271"/>
      <c r="Z128" s="271"/>
      <c r="AB128" s="273" t="str">
        <f t="shared" si="17"/>
        <v>TungstenGanzhou Jiangwu Ferrotungsten Co., Ltd.</v>
      </c>
    </row>
    <row r="129" spans="1:28" s="272" customFormat="1" ht="82.2" customHeight="1">
      <c r="A129" s="214"/>
      <c r="B129" s="215" t="s">
        <v>1133</v>
      </c>
      <c r="C129" s="354" t="s">
        <v>152</v>
      </c>
      <c r="D129" s="278"/>
      <c r="E129" s="215" t="s">
        <v>1100</v>
      </c>
      <c r="F129" s="215" t="s">
        <v>141</v>
      </c>
      <c r="G129" s="215" t="s">
        <v>13459</v>
      </c>
      <c r="H129" s="355">
        <v>0</v>
      </c>
      <c r="I129" s="356" t="s">
        <v>1787</v>
      </c>
      <c r="J129" s="356" t="s">
        <v>13842</v>
      </c>
      <c r="K129" s="357"/>
      <c r="L129" s="357"/>
      <c r="M129" s="357"/>
      <c r="N129" s="357"/>
      <c r="O129" s="357"/>
      <c r="P129" s="358"/>
      <c r="Q129" s="359"/>
      <c r="R129" s="215" t="str">
        <f ca="1">IF(ISERROR($V129),"",OFFSET('Smelter Look-up'!$C$4,$V129-4,0)&amp;"")</f>
        <v>Jiangxi Yaosheng Tungsten Co., Ltd.</v>
      </c>
      <c r="S129" s="222" t="str">
        <f t="shared" ca="1" si="15"/>
        <v>CN</v>
      </c>
      <c r="T129" s="222" t="str">
        <f ca="1">IF(B129="","",IF(ISERROR(MATCH($J129,SorP!$B$1:$B$6230,0)),"",INDIRECT("'SorP'!$A$"&amp;MATCH($J129,SorP!$B$1:$B$6230,0))))</f>
        <v>CN-JX</v>
      </c>
      <c r="U129" s="238"/>
      <c r="V129" s="270">
        <f>IF(C129="",NA(),MATCH($B129&amp;$C129,'Smelter Look-up'!$J:$J,0))</f>
        <v>580</v>
      </c>
      <c r="W129" s="271"/>
      <c r="X129" s="271">
        <f t="shared" si="16"/>
        <v>0</v>
      </c>
      <c r="Y129" s="271"/>
      <c r="Z129" s="271"/>
      <c r="AB129" s="273" t="str">
        <f t="shared" si="17"/>
        <v>TungstenJiangxi Yaosheng Tungsten Co., Ltd.</v>
      </c>
    </row>
    <row r="130" spans="1:28" s="272" customFormat="1" ht="82.2" customHeight="1">
      <c r="A130" s="214"/>
      <c r="B130" s="215" t="s">
        <v>1133</v>
      </c>
      <c r="C130" s="354" t="s">
        <v>153</v>
      </c>
      <c r="D130" s="278"/>
      <c r="E130" s="215" t="s">
        <v>1100</v>
      </c>
      <c r="F130" s="215" t="s">
        <v>142</v>
      </c>
      <c r="G130" s="215" t="s">
        <v>13459</v>
      </c>
      <c r="H130" s="355">
        <v>0</v>
      </c>
      <c r="I130" s="356" t="s">
        <v>1787</v>
      </c>
      <c r="J130" s="356" t="s">
        <v>13842</v>
      </c>
      <c r="K130" s="357"/>
      <c r="L130" s="357"/>
      <c r="M130" s="357"/>
      <c r="N130" s="357"/>
      <c r="O130" s="357"/>
      <c r="P130" s="358"/>
      <c r="Q130" s="359"/>
      <c r="R130" s="215" t="str">
        <f ca="1">IF(ISERROR($V130),"",OFFSET('Smelter Look-up'!$C$4,$V130-4,0)&amp;"")</f>
        <v>Jiangxi Xinsheng Tungsten Industry Co., Ltd.</v>
      </c>
      <c r="S130" s="222" t="str">
        <f t="shared" ca="1" si="15"/>
        <v>CN</v>
      </c>
      <c r="T130" s="222" t="str">
        <f ca="1">IF(B130="","",IF(ISERROR(MATCH($J130,SorP!$B$1:$B$6230,0)),"",INDIRECT("'SorP'!$A$"&amp;MATCH($J130,SorP!$B$1:$B$6230,0))))</f>
        <v>CN-JX</v>
      </c>
      <c r="U130" s="238"/>
      <c r="V130" s="270">
        <f>IF(C130="",NA(),MATCH($B130&amp;$C130,'Smelter Look-up'!$J:$J,0))</f>
        <v>579</v>
      </c>
      <c r="W130" s="271"/>
      <c r="X130" s="271">
        <f t="shared" si="16"/>
        <v>0</v>
      </c>
      <c r="Y130" s="271"/>
      <c r="Z130" s="271"/>
      <c r="AB130" s="273" t="str">
        <f t="shared" si="17"/>
        <v>TungstenJiangxi Xinsheng Tungsten Industry Co., Ltd.</v>
      </c>
    </row>
    <row r="131" spans="1:28" s="272" customFormat="1" ht="82.2" customHeight="1">
      <c r="A131" s="214"/>
      <c r="B131" s="215" t="s">
        <v>1133</v>
      </c>
      <c r="C131" s="354" t="s">
        <v>154</v>
      </c>
      <c r="D131" s="278"/>
      <c r="E131" s="215" t="s">
        <v>1100</v>
      </c>
      <c r="F131" s="215" t="s">
        <v>143</v>
      </c>
      <c r="G131" s="215" t="s">
        <v>13459</v>
      </c>
      <c r="H131" s="355">
        <v>0</v>
      </c>
      <c r="I131" s="356" t="s">
        <v>1850</v>
      </c>
      <c r="J131" s="356" t="s">
        <v>13842</v>
      </c>
      <c r="K131" s="357"/>
      <c r="L131" s="357"/>
      <c r="M131" s="357"/>
      <c r="N131" s="357"/>
      <c r="O131" s="357"/>
      <c r="P131" s="358"/>
      <c r="Q131" s="359"/>
      <c r="R131" s="215" t="str">
        <f ca="1">IF(ISERROR($V131),"",OFFSET('Smelter Look-up'!$C$4,$V131-4,0)&amp;"")</f>
        <v>Jiangxi Tonggu Non-ferrous Metallurgical &amp; Chemical Co., Ltd.</v>
      </c>
      <c r="S131" s="222" t="str">
        <f t="shared" ca="1" si="15"/>
        <v>CN</v>
      </c>
      <c r="T131" s="222" t="str">
        <f ca="1">IF(B131="","",IF(ISERROR(MATCH($J131,SorP!$B$1:$B$6230,0)),"",INDIRECT("'SorP'!$A$"&amp;MATCH($J131,SorP!$B$1:$B$6230,0))))</f>
        <v>CN-JX</v>
      </c>
      <c r="U131" s="238"/>
      <c r="V131" s="270">
        <f>IF(C131="",NA(),MATCH($B131&amp;$C131,'Smelter Look-up'!$J:$J,0))</f>
        <v>576</v>
      </c>
      <c r="W131" s="271"/>
      <c r="X131" s="271">
        <f t="shared" si="16"/>
        <v>0</v>
      </c>
      <c r="Y131" s="271"/>
      <c r="Z131" s="271"/>
      <c r="AB131" s="273" t="str">
        <f t="shared" si="17"/>
        <v>TungstenJiangxi Tonggu Non-ferrous Metallurgical &amp; Chemical Co., Ltd.</v>
      </c>
    </row>
    <row r="132" spans="1:28" s="272" customFormat="1" ht="82.2" customHeight="1">
      <c r="A132" s="214"/>
      <c r="B132" s="215" t="s">
        <v>1133</v>
      </c>
      <c r="C132" s="354" t="s">
        <v>155</v>
      </c>
      <c r="D132" s="278"/>
      <c r="E132" s="215" t="s">
        <v>1100</v>
      </c>
      <c r="F132" s="215" t="s">
        <v>144</v>
      </c>
      <c r="G132" s="215" t="s">
        <v>13459</v>
      </c>
      <c r="H132" s="355">
        <v>0</v>
      </c>
      <c r="I132" s="356" t="s">
        <v>1851</v>
      </c>
      <c r="J132" s="356" t="s">
        <v>13851</v>
      </c>
      <c r="K132" s="357"/>
      <c r="L132" s="357"/>
      <c r="M132" s="357"/>
      <c r="N132" s="357"/>
      <c r="O132" s="357"/>
      <c r="P132" s="358"/>
      <c r="Q132" s="359"/>
      <c r="R132" s="215" t="str">
        <f ca="1">IF(ISERROR($V132),"",OFFSET('Smelter Look-up'!$C$4,$V132-4,0)&amp;"")</f>
        <v>Malipo Haiyu Tungsten Co., Ltd.</v>
      </c>
      <c r="S132" s="222" t="str">
        <f t="shared" ref="S132" ca="1" si="18">IF(B132="","",IF(ISERROR(MATCH($E132,CL,0)),"Unknown",INDIRECT("'C'!$A$"&amp;MATCH($E132,CL,0)+1)))</f>
        <v>CN</v>
      </c>
      <c r="T132" s="222" t="str">
        <f ca="1">IF(B132="","",IF(ISERROR(MATCH($J132,SorP!$B$1:$B$6230,0)),"",INDIRECT("'SorP'!$A$"&amp;MATCH($J132,SorP!$B$1:$B$6230,0))))</f>
        <v>CN-YN</v>
      </c>
      <c r="U132" s="238"/>
      <c r="V132" s="270">
        <f>IF(C132="",NA(),MATCH($B132&amp;$C132,'Smelter Look-up'!$J:$J,0))</f>
        <v>586</v>
      </c>
      <c r="W132" s="271"/>
      <c r="X132" s="271">
        <f t="shared" ref="X132" si="19">IF(AND(C132="Smelter not listed",OR(LEN(D132)=0,LEN(E132)=0)),1,0)</f>
        <v>0</v>
      </c>
      <c r="Y132" s="271"/>
      <c r="Z132" s="271"/>
      <c r="AB132" s="273" t="str">
        <f t="shared" ref="AB132" si="20">B132&amp;C132</f>
        <v>TungstenMalipo Haiyu Tungsten Co., Ltd.</v>
      </c>
    </row>
    <row r="133" spans="1:28" s="272" customFormat="1" ht="82.2" customHeight="1">
      <c r="A133" s="214"/>
      <c r="B133" s="215" t="s">
        <v>1133</v>
      </c>
      <c r="C133" s="354" t="s">
        <v>156</v>
      </c>
      <c r="D133" s="278"/>
      <c r="E133" s="215" t="s">
        <v>1100</v>
      </c>
      <c r="F133" s="215" t="s">
        <v>145</v>
      </c>
      <c r="G133" s="215" t="s">
        <v>13459</v>
      </c>
      <c r="H133" s="355">
        <v>0</v>
      </c>
      <c r="I133" s="356" t="s">
        <v>1848</v>
      </c>
      <c r="J133" s="356" t="s">
        <v>13841</v>
      </c>
      <c r="K133" s="357"/>
      <c r="L133" s="357"/>
      <c r="M133" s="357"/>
      <c r="N133" s="357"/>
      <c r="O133" s="357"/>
      <c r="P133" s="358"/>
      <c r="Q133" s="359"/>
      <c r="R133" s="215" t="str">
        <f ca="1">IF(ISERROR($V133),"",OFFSET('Smelter Look-up'!$C$4,$V133-4,0)&amp;"")</f>
        <v>Xiamen Tungsten (H.C.) Co., Ltd.</v>
      </c>
      <c r="S133" s="222" t="str">
        <f t="shared" ref="S133:S164" ca="1" si="21">IF(B133="","",IF(ISERROR(MATCH($E133,CL,0)),"Unknown",INDIRECT("'C'!$A$"&amp;MATCH($E133,CL,0)+1)))</f>
        <v>CN</v>
      </c>
      <c r="T133" s="222" t="str">
        <f ca="1">IF(B133="","",IF(ISERROR(MATCH($J133,SorP!$B$1:$B$6230,0)),"",INDIRECT("'SorP'!$A$"&amp;MATCH($J133,SorP!$B$1:$B$6230,0))))</f>
        <v>CN-FJ</v>
      </c>
      <c r="U133" s="238"/>
      <c r="V133" s="270">
        <f>IF(C133="",NA(),MATCH($B133&amp;$C133,'Smelter Look-up'!$J:$J,0))</f>
        <v>604</v>
      </c>
      <c r="W133" s="271"/>
      <c r="X133" s="271">
        <f t="shared" ref="X133:X164" si="22">IF(AND(C133="Smelter not listed",OR(LEN(D133)=0,LEN(E133)=0)),1,0)</f>
        <v>0</v>
      </c>
      <c r="Y133" s="271"/>
      <c r="Z133" s="271"/>
      <c r="AB133" s="273" t="str">
        <f t="shared" ref="AB133:AB164" si="23">B133&amp;C133</f>
        <v>TungstenXiamen Tungsten (H.C.) Co., Ltd.</v>
      </c>
    </row>
    <row r="134" spans="1:28" s="272" customFormat="1" ht="82.2" customHeight="1">
      <c r="A134" s="214"/>
      <c r="B134" s="215" t="s">
        <v>1133</v>
      </c>
      <c r="C134" s="354" t="s">
        <v>157</v>
      </c>
      <c r="D134" s="278"/>
      <c r="E134" s="215" t="s">
        <v>1100</v>
      </c>
      <c r="F134" s="215" t="s">
        <v>138</v>
      </c>
      <c r="G134" s="215" t="s">
        <v>13459</v>
      </c>
      <c r="H134" s="355">
        <v>0</v>
      </c>
      <c r="I134" s="356" t="s">
        <v>1853</v>
      </c>
      <c r="J134" s="356" t="s">
        <v>13842</v>
      </c>
      <c r="K134" s="357"/>
      <c r="L134" s="357"/>
      <c r="M134" s="357"/>
      <c r="N134" s="357"/>
      <c r="O134" s="357"/>
      <c r="P134" s="358"/>
      <c r="Q134" s="359"/>
      <c r="R134" s="215" t="str">
        <f ca="1">IF(ISERROR($V134),"",OFFSET('Smelter Look-up'!$C$4,$V134-4,0)&amp;"")</f>
        <v>Jiangxi Gan Bei Tungsten Co., Ltd.</v>
      </c>
      <c r="S134" s="222" t="str">
        <f t="shared" ca="1" si="21"/>
        <v>CN</v>
      </c>
      <c r="T134" s="222" t="str">
        <f ca="1">IF(B134="","",IF(ISERROR(MATCH($J134,SorP!$B$1:$B$6230,0)),"",INDIRECT("'SorP'!$A$"&amp;MATCH($J134,SorP!$B$1:$B$6230,0))))</f>
        <v>CN-JX</v>
      </c>
      <c r="U134" s="238"/>
      <c r="V134" s="270">
        <f>IF(C134="",NA(),MATCH($B134&amp;$C134,'Smelter Look-up'!$J:$J,0))</f>
        <v>574</v>
      </c>
      <c r="W134" s="271"/>
      <c r="X134" s="271">
        <f t="shared" si="22"/>
        <v>0</v>
      </c>
      <c r="Y134" s="271"/>
      <c r="Z134" s="271"/>
      <c r="AB134" s="273" t="str">
        <f t="shared" si="23"/>
        <v>TungstenJiangxi Gan Bei Tungsten Co., Ltd.</v>
      </c>
    </row>
    <row r="135" spans="1:28" s="272" customFormat="1" ht="82.2" customHeight="1">
      <c r="A135" s="214"/>
      <c r="B135" s="215" t="s">
        <v>1130</v>
      </c>
      <c r="C135" s="354" t="s">
        <v>1702</v>
      </c>
      <c r="D135" s="278"/>
      <c r="E135" s="215" t="s">
        <v>2463</v>
      </c>
      <c r="F135" s="215" t="s">
        <v>1703</v>
      </c>
      <c r="G135" s="215" t="s">
        <v>13459</v>
      </c>
      <c r="H135" s="355">
        <v>0</v>
      </c>
      <c r="I135" s="356" t="s">
        <v>1545</v>
      </c>
      <c r="J135" s="356" t="s">
        <v>1546</v>
      </c>
      <c r="K135" s="357"/>
      <c r="L135" s="357"/>
      <c r="M135" s="357"/>
      <c r="N135" s="357"/>
      <c r="O135" s="357"/>
      <c r="P135" s="358"/>
      <c r="Q135" s="359"/>
      <c r="R135" s="215" t="str">
        <f ca="1">IF(ISERROR($V135),"",OFFSET('Smelter Look-up'!$C$4,$V135-4,0)&amp;"")</f>
        <v>Geib Refining Corporation</v>
      </c>
      <c r="S135" s="222" t="str">
        <f t="shared" ca="1" si="21"/>
        <v>US</v>
      </c>
      <c r="T135" s="222" t="str">
        <f ca="1">IF(B135="","",IF(ISERROR(MATCH($J135,SorP!$B$1:$B$6230,0)),"",INDIRECT("'SorP'!$A$"&amp;MATCH($J135,SorP!$B$1:$B$6230,0))))</f>
        <v>US-RI</v>
      </c>
      <c r="U135" s="238"/>
      <c r="V135" s="270">
        <f>IF(C135="",NA(),MATCH($B135&amp;$C135,'Smelter Look-up'!$J:$J,0))</f>
        <v>85</v>
      </c>
      <c r="W135" s="271"/>
      <c r="X135" s="271">
        <f t="shared" si="22"/>
        <v>0</v>
      </c>
      <c r="Y135" s="271"/>
      <c r="Z135" s="271"/>
      <c r="AB135" s="273" t="str">
        <f t="shared" si="23"/>
        <v>GoldGeib Refining Corporation</v>
      </c>
    </row>
    <row r="136" spans="1:28" s="272" customFormat="1" ht="82.2" customHeight="1">
      <c r="A136" s="214"/>
      <c r="B136" s="215" t="s">
        <v>1131</v>
      </c>
      <c r="C136" s="354" t="s">
        <v>2184</v>
      </c>
      <c r="D136" s="278"/>
      <c r="E136" s="215" t="s">
        <v>1096</v>
      </c>
      <c r="F136" s="215" t="s">
        <v>139</v>
      </c>
      <c r="G136" s="215" t="s">
        <v>13459</v>
      </c>
      <c r="H136" s="355">
        <v>0</v>
      </c>
      <c r="I136" s="356" t="s">
        <v>1732</v>
      </c>
      <c r="J136" s="356" t="s">
        <v>1554</v>
      </c>
      <c r="K136" s="357"/>
      <c r="L136" s="357"/>
      <c r="M136" s="357"/>
      <c r="N136" s="357"/>
      <c r="O136" s="357"/>
      <c r="P136" s="358"/>
      <c r="Q136" s="359"/>
      <c r="R136" s="215" t="str">
        <f ca="1">IF(ISERROR($V136),"",OFFSET('Smelter Look-up'!$C$4,$V136-4,0)&amp;"")</f>
        <v>Magnu's Minerais Metais e Ligas Ltda.</v>
      </c>
      <c r="S136" s="222" t="str">
        <f t="shared" ca="1" si="21"/>
        <v>BR</v>
      </c>
      <c r="T136" s="222" t="str">
        <f ca="1">IF(B136="","",IF(ISERROR(MATCH($J136,SorP!$B$1:$B$6230,0)),"",INDIRECT("'SorP'!$A$"&amp;MATCH($J136,SorP!$B$1:$B$6230,0))))</f>
        <v>BR-MG</v>
      </c>
      <c r="U136" s="238"/>
      <c r="V136" s="270">
        <f>IF(C136="",NA(),MATCH($B136&amp;$C136,'Smelter Look-up'!$J:$J,0))</f>
        <v>448</v>
      </c>
      <c r="W136" s="271"/>
      <c r="X136" s="271">
        <f t="shared" si="22"/>
        <v>0</v>
      </c>
      <c r="Y136" s="271"/>
      <c r="Z136" s="271"/>
      <c r="AB136" s="273" t="str">
        <f t="shared" si="23"/>
        <v>TinMagnu's Minerais Metais e Ligas Ltda.</v>
      </c>
    </row>
    <row r="137" spans="1:28" s="272" customFormat="1" ht="82.2" customHeight="1">
      <c r="A137" s="214"/>
      <c r="B137" s="215" t="s">
        <v>1132</v>
      </c>
      <c r="C137" s="354" t="s">
        <v>3</v>
      </c>
      <c r="D137" s="278"/>
      <c r="E137" s="215" t="s">
        <v>1100</v>
      </c>
      <c r="F137" s="215" t="s">
        <v>396</v>
      </c>
      <c r="G137" s="215" t="s">
        <v>13459</v>
      </c>
      <c r="H137" s="355">
        <v>0</v>
      </c>
      <c r="I137" s="356" t="s">
        <v>1752</v>
      </c>
      <c r="J137" s="356" t="s">
        <v>13846</v>
      </c>
      <c r="K137" s="357"/>
      <c r="L137" s="357"/>
      <c r="M137" s="357"/>
      <c r="N137" s="357"/>
      <c r="O137" s="357"/>
      <c r="P137" s="358"/>
      <c r="Q137" s="359"/>
      <c r="R137" s="215" t="str">
        <f ca="1">IF(ISERROR($V137),"",OFFSET('Smelter Look-up'!$C$4,$V137-4,0)&amp;"")</f>
        <v>Hengyang King Xing Lifeng New Materials Co., Ltd.</v>
      </c>
      <c r="S137" s="222" t="str">
        <f t="shared" ca="1" si="21"/>
        <v>CN</v>
      </c>
      <c r="T137" s="222" t="str">
        <f ca="1">IF(B137="","",IF(ISERROR(MATCH($J137,SorP!$B$1:$B$6230,0)),"",INDIRECT("'SorP'!$A$"&amp;MATCH($J137,SorP!$B$1:$B$6230,0))))</f>
        <v>CN-HN</v>
      </c>
      <c r="U137" s="238"/>
      <c r="V137" s="270">
        <f>IF(C137="",NA(),MATCH($B137&amp;$C137,'Smelter Look-up'!$J:$J,0))</f>
        <v>332</v>
      </c>
      <c r="W137" s="271"/>
      <c r="X137" s="271">
        <f t="shared" si="22"/>
        <v>0</v>
      </c>
      <c r="Y137" s="271"/>
      <c r="Z137" s="271"/>
      <c r="AB137" s="273" t="str">
        <f t="shared" si="23"/>
        <v>TantalumHengyang King Xing Lifeng New Materials Co., Ltd.</v>
      </c>
    </row>
    <row r="138" spans="1:28" s="272" customFormat="1" ht="82.2" customHeight="1">
      <c r="A138" s="214"/>
      <c r="B138" s="215" t="s">
        <v>1131</v>
      </c>
      <c r="C138" s="354" t="s">
        <v>2367</v>
      </c>
      <c r="D138" s="278"/>
      <c r="E138" s="215" t="s">
        <v>1096</v>
      </c>
      <c r="F138" s="215" t="s">
        <v>1326</v>
      </c>
      <c r="G138" s="215" t="s">
        <v>13459</v>
      </c>
      <c r="H138" s="355">
        <v>0</v>
      </c>
      <c r="I138" s="356" t="s">
        <v>1779</v>
      </c>
      <c r="J138" s="356" t="s">
        <v>1783</v>
      </c>
      <c r="K138" s="357"/>
      <c r="L138" s="357"/>
      <c r="M138" s="357"/>
      <c r="N138" s="357"/>
      <c r="O138" s="357"/>
      <c r="P138" s="358"/>
      <c r="Q138" s="359"/>
      <c r="R138" s="215" t="str">
        <f ca="1">IF(ISERROR($V138),"",OFFSET('Smelter Look-up'!$C$4,$V138-4,0)&amp;"")</f>
        <v>Melt Metais e Ligas S.A.</v>
      </c>
      <c r="S138" s="222" t="str">
        <f t="shared" ca="1" si="21"/>
        <v>BR</v>
      </c>
      <c r="T138" s="222" t="str">
        <f ca="1">IF(B138="","",IF(ISERROR(MATCH($J138,SorP!$B$1:$B$6230,0)),"",INDIRECT("'SorP'!$A$"&amp;MATCH($J138,SorP!$B$1:$B$6230,0))))</f>
        <v>BR-RO</v>
      </c>
      <c r="U138" s="238"/>
      <c r="V138" s="270">
        <f>IF(C138="",NA(),MATCH($B138&amp;$C138,'Smelter Look-up'!$J:$J,0))</f>
        <v>450</v>
      </c>
      <c r="W138" s="271"/>
      <c r="X138" s="271">
        <f t="shared" si="22"/>
        <v>0</v>
      </c>
      <c r="Y138" s="271"/>
      <c r="Z138" s="271"/>
      <c r="AB138" s="273" t="str">
        <f t="shared" si="23"/>
        <v>TinMelt Metais e Ligas S.A.</v>
      </c>
    </row>
    <row r="139" spans="1:28" s="272" customFormat="1" ht="82.2" customHeight="1">
      <c r="A139" s="214"/>
      <c r="B139" s="215" t="s">
        <v>1132</v>
      </c>
      <c r="C139" s="354" t="s">
        <v>1395</v>
      </c>
      <c r="D139" s="278"/>
      <c r="E139" s="215" t="s">
        <v>2463</v>
      </c>
      <c r="F139" s="215" t="s">
        <v>1396</v>
      </c>
      <c r="G139" s="215" t="s">
        <v>13459</v>
      </c>
      <c r="H139" s="355">
        <v>0</v>
      </c>
      <c r="I139" s="356" t="s">
        <v>1753</v>
      </c>
      <c r="J139" s="356" t="s">
        <v>1754</v>
      </c>
      <c r="K139" s="357"/>
      <c r="L139" s="357"/>
      <c r="M139" s="357"/>
      <c r="N139" s="357"/>
      <c r="O139" s="357"/>
      <c r="P139" s="358"/>
      <c r="Q139" s="359"/>
      <c r="R139" s="215" t="str">
        <f ca="1">IF(ISERROR($V139),"",OFFSET('Smelter Look-up'!$C$4,$V139-4,0)&amp;"")</f>
        <v>D Block Metals, LLC</v>
      </c>
      <c r="S139" s="222" t="str">
        <f t="shared" ca="1" si="21"/>
        <v>US</v>
      </c>
      <c r="T139" s="222" t="str">
        <f ca="1">IF(B139="","",IF(ISERROR(MATCH($J139,SorP!$B$1:$B$6230,0)),"",INDIRECT("'SorP'!$A$"&amp;MATCH($J139,SorP!$B$1:$B$6230,0))))</f>
        <v>US-NC</v>
      </c>
      <c r="U139" s="238"/>
      <c r="V139" s="270">
        <f>IF(C139="",NA(),MATCH($B139&amp;$C139,'Smelter Look-up'!$J:$J,0))</f>
        <v>318</v>
      </c>
      <c r="W139" s="271"/>
      <c r="X139" s="271">
        <f t="shared" si="22"/>
        <v>0</v>
      </c>
      <c r="Y139" s="271"/>
      <c r="Z139" s="271"/>
      <c r="AB139" s="273" t="str">
        <f t="shared" si="23"/>
        <v>TantalumD Block Metals, LLC</v>
      </c>
    </row>
    <row r="140" spans="1:28" s="272" customFormat="1" ht="82.2" customHeight="1">
      <c r="A140" s="214"/>
      <c r="B140" s="215" t="s">
        <v>1132</v>
      </c>
      <c r="C140" s="354" t="s">
        <v>2185</v>
      </c>
      <c r="D140" s="278"/>
      <c r="E140" s="215" t="s">
        <v>1100</v>
      </c>
      <c r="F140" s="215" t="s">
        <v>1397</v>
      </c>
      <c r="G140" s="215" t="s">
        <v>13459</v>
      </c>
      <c r="H140" s="355">
        <v>0</v>
      </c>
      <c r="I140" s="356" t="s">
        <v>1744</v>
      </c>
      <c r="J140" s="356" t="s">
        <v>13846</v>
      </c>
      <c r="K140" s="357"/>
      <c r="L140" s="357"/>
      <c r="M140" s="357"/>
      <c r="N140" s="357"/>
      <c r="O140" s="357"/>
      <c r="P140" s="358"/>
      <c r="Q140" s="359"/>
      <c r="R140" s="215" t="str">
        <f ca="1">IF(ISERROR($V140),"",OFFSET('Smelter Look-up'!$C$4,$V140-4,0)&amp;"")</f>
        <v>FIR Metals &amp; Resource Ltd.</v>
      </c>
      <c r="S140" s="222" t="str">
        <f t="shared" ca="1" si="21"/>
        <v>CN</v>
      </c>
      <c r="T140" s="222" t="str">
        <f ca="1">IF(B140="","",IF(ISERROR(MATCH($J140,SorP!$B$1:$B$6230,0)),"",INDIRECT("'SorP'!$A$"&amp;MATCH($J140,SorP!$B$1:$B$6230,0))))</f>
        <v>CN-HN</v>
      </c>
      <c r="U140" s="238"/>
      <c r="V140" s="270">
        <f>IF(C140="",NA(),MATCH($B140&amp;$C140,'Smelter Look-up'!$J:$J,0))</f>
        <v>322</v>
      </c>
      <c r="W140" s="271"/>
      <c r="X140" s="271">
        <f t="shared" si="22"/>
        <v>0</v>
      </c>
      <c r="Y140" s="271"/>
      <c r="Z140" s="271"/>
      <c r="AB140" s="273" t="str">
        <f t="shared" si="23"/>
        <v>TantalumFIR Metals &amp; Resource Ltd.</v>
      </c>
    </row>
    <row r="141" spans="1:28" s="272" customFormat="1" ht="82.2" customHeight="1">
      <c r="A141" s="214"/>
      <c r="B141" s="215" t="s">
        <v>1132</v>
      </c>
      <c r="C141" s="354" t="s">
        <v>2186</v>
      </c>
      <c r="D141" s="278"/>
      <c r="E141" s="215" t="s">
        <v>1100</v>
      </c>
      <c r="F141" s="215" t="s">
        <v>1399</v>
      </c>
      <c r="G141" s="215" t="s">
        <v>13459</v>
      </c>
      <c r="H141" s="355">
        <v>0</v>
      </c>
      <c r="I141" s="356" t="s">
        <v>1731</v>
      </c>
      <c r="J141" s="356" t="s">
        <v>13842</v>
      </c>
      <c r="K141" s="357"/>
      <c r="L141" s="357"/>
      <c r="M141" s="357"/>
      <c r="N141" s="357"/>
      <c r="O141" s="357"/>
      <c r="P141" s="358"/>
      <c r="Q141" s="359"/>
      <c r="R141" s="215" t="str">
        <f ca="1">IF(ISERROR($V141),"",OFFSET('Smelter Look-up'!$C$4,$V141-4,0)&amp;"")</f>
        <v>Jiujiang Zhongao Tantalum &amp; Niobium Co., Ltd.</v>
      </c>
      <c r="S141" s="222" t="str">
        <f t="shared" ca="1" si="21"/>
        <v>CN</v>
      </c>
      <c r="T141" s="222" t="str">
        <f ca="1">IF(B141="","",IF(ISERROR(MATCH($J141,SorP!$B$1:$B$6230,0)),"",INDIRECT("'SorP'!$A$"&amp;MATCH($J141,SorP!$B$1:$B$6230,0))))</f>
        <v>CN-JX</v>
      </c>
      <c r="U141" s="238"/>
      <c r="V141" s="270">
        <f>IF(C141="",NA(),MATCH($B141&amp;$C141,'Smelter Look-up'!$J:$J,0))</f>
        <v>338</v>
      </c>
      <c r="W141" s="271"/>
      <c r="X141" s="271">
        <f t="shared" si="22"/>
        <v>0</v>
      </c>
      <c r="Y141" s="271"/>
      <c r="Z141" s="271"/>
      <c r="AB141" s="273" t="str">
        <f t="shared" si="23"/>
        <v>TantalumJiujiang Zhongao Tantalum &amp; Niobium Co., Ltd.</v>
      </c>
    </row>
    <row r="142" spans="1:28" s="272" customFormat="1" ht="82.2" customHeight="1">
      <c r="A142" s="214"/>
      <c r="B142" s="215" t="s">
        <v>1132</v>
      </c>
      <c r="C142" s="354" t="s">
        <v>2187</v>
      </c>
      <c r="D142" s="278"/>
      <c r="E142" s="215" t="s">
        <v>1100</v>
      </c>
      <c r="F142" s="215" t="s">
        <v>1400</v>
      </c>
      <c r="G142" s="215" t="s">
        <v>13459</v>
      </c>
      <c r="H142" s="355">
        <v>0</v>
      </c>
      <c r="I142" s="356" t="s">
        <v>1755</v>
      </c>
      <c r="J142" s="356" t="s">
        <v>13847</v>
      </c>
      <c r="K142" s="357"/>
      <c r="L142" s="357"/>
      <c r="M142" s="357"/>
      <c r="N142" s="357"/>
      <c r="O142" s="357"/>
      <c r="P142" s="358"/>
      <c r="Q142" s="359"/>
      <c r="R142" s="215" t="str">
        <f ca="1">IF(ISERROR($V142),"",OFFSET('Smelter Look-up'!$C$4,$V142-4,0)&amp;"")</f>
        <v>XinXing HaoRong Electronic Material Co., Ltd.</v>
      </c>
      <c r="S142" s="222" t="str">
        <f t="shared" ca="1" si="21"/>
        <v>CN</v>
      </c>
      <c r="T142" s="222" t="str">
        <f ca="1">IF(B142="","",IF(ISERROR(MATCH($J142,SorP!$B$1:$B$6230,0)),"",INDIRECT("'SorP'!$A$"&amp;MATCH($J142,SorP!$B$1:$B$6230,0))))</f>
        <v>CN-GD</v>
      </c>
      <c r="U142" s="238"/>
      <c r="V142" s="270">
        <f>IF(C142="",NA(),MATCH($B142&amp;$C142,'Smelter Look-up'!$J:$J,0))</f>
        <v>376</v>
      </c>
      <c r="W142" s="271"/>
      <c r="X142" s="271">
        <f t="shared" si="22"/>
        <v>0</v>
      </c>
      <c r="Y142" s="271"/>
      <c r="Z142" s="271"/>
      <c r="AB142" s="273" t="str">
        <f t="shared" si="23"/>
        <v>TantalumXinXing HaoRong Electronic Material Co., Ltd.</v>
      </c>
    </row>
    <row r="143" spans="1:28" s="272" customFormat="1" ht="82.2" customHeight="1">
      <c r="A143" s="214"/>
      <c r="B143" s="215" t="s">
        <v>1130</v>
      </c>
      <c r="C143" s="354" t="s">
        <v>2188</v>
      </c>
      <c r="D143" s="278"/>
      <c r="E143" s="215" t="s">
        <v>1106</v>
      </c>
      <c r="F143" s="215" t="s">
        <v>1391</v>
      </c>
      <c r="G143" s="215" t="s">
        <v>13459</v>
      </c>
      <c r="H143" s="355">
        <v>0</v>
      </c>
      <c r="I143" s="356" t="s">
        <v>1704</v>
      </c>
      <c r="J143" s="356" t="s">
        <v>1705</v>
      </c>
      <c r="K143" s="357"/>
      <c r="L143" s="357"/>
      <c r="M143" s="357"/>
      <c r="N143" s="357"/>
      <c r="O143" s="357"/>
      <c r="P143" s="358"/>
      <c r="Q143" s="359"/>
      <c r="R143" s="215" t="str">
        <f ca="1">IF(ISERROR($V143),"",OFFSET('Smelter Look-up'!$C$4,$V143-4,0)&amp;"")</f>
        <v>MMTC-PAMP India Pvt., Ltd.</v>
      </c>
      <c r="S143" s="222" t="str">
        <f t="shared" ca="1" si="21"/>
        <v>IN</v>
      </c>
      <c r="T143" s="222" t="str">
        <f ca="1">IF(B143="","",IF(ISERROR(MATCH($J143,SorP!$B$1:$B$6230,0)),"",INDIRECT("'SorP'!$A$"&amp;MATCH($J143,SorP!$B$1:$B$6230,0))))</f>
        <v>IN-HR</v>
      </c>
      <c r="U143" s="238"/>
      <c r="V143" s="270">
        <f>IF(C143="",NA(),MATCH($B143&amp;$C143,'Smelter Look-up'!$J:$J,0))</f>
        <v>180</v>
      </c>
      <c r="W143" s="271"/>
      <c r="X143" s="271">
        <f t="shared" si="22"/>
        <v>0</v>
      </c>
      <c r="Y143" s="271"/>
      <c r="Z143" s="271"/>
      <c r="AB143" s="273" t="str">
        <f t="shared" si="23"/>
        <v>GoldMMTC-PAMP India Pvt., Ltd.</v>
      </c>
    </row>
    <row r="144" spans="1:28" s="272" customFormat="1" ht="82.2" customHeight="1">
      <c r="A144" s="214"/>
      <c r="B144" s="215" t="s">
        <v>1130</v>
      </c>
      <c r="C144" s="354" t="s">
        <v>12918</v>
      </c>
      <c r="D144" s="278"/>
      <c r="E144" s="215" t="s">
        <v>882</v>
      </c>
      <c r="F144" s="215" t="s">
        <v>1389</v>
      </c>
      <c r="G144" s="215" t="s">
        <v>13459</v>
      </c>
      <c r="H144" s="355">
        <v>0</v>
      </c>
      <c r="I144" s="356" t="s">
        <v>1707</v>
      </c>
      <c r="J144" s="356" t="s">
        <v>9704</v>
      </c>
      <c r="K144" s="357"/>
      <c r="L144" s="357"/>
      <c r="M144" s="357"/>
      <c r="N144" s="357"/>
      <c r="O144" s="357"/>
      <c r="P144" s="358"/>
      <c r="Q144" s="359"/>
      <c r="R144" s="215" t="str">
        <f ca="1">IF(ISERROR($V144),"",OFFSET('Smelter Look-up'!$C$4,$V144-4,0)&amp;"")</f>
        <v>KGHM Polska Miedz Spolka Akcyjna</v>
      </c>
      <c r="S144" s="222" t="str">
        <f t="shared" ca="1" si="21"/>
        <v>PL</v>
      </c>
      <c r="T144" s="222" t="str">
        <f ca="1">IF(B144="","",IF(ISERROR(MATCH($J144,SorP!$B$1:$B$6230,0)),"",INDIRECT("'SorP'!$A$"&amp;MATCH($J144,SorP!$B$1:$B$6230,0))))</f>
        <v>PL-02</v>
      </c>
      <c r="U144" s="238"/>
      <c r="V144" s="270">
        <f>IF(C144="",NA(),MATCH($B144&amp;$C144,'Smelter Look-up'!$J:$J,0))</f>
        <v>135</v>
      </c>
      <c r="W144" s="271"/>
      <c r="X144" s="271">
        <f t="shared" si="22"/>
        <v>0</v>
      </c>
      <c r="Y144" s="271"/>
      <c r="Z144" s="271"/>
      <c r="AB144" s="273" t="str">
        <f t="shared" si="23"/>
        <v>GoldKGHM Polska Miedz Spolka Akcyjna</v>
      </c>
    </row>
    <row r="145" spans="1:28" s="272" customFormat="1" ht="82.2" customHeight="1">
      <c r="A145" s="214"/>
      <c r="B145" s="215" t="s">
        <v>1132</v>
      </c>
      <c r="C145" s="354" t="s">
        <v>2189</v>
      </c>
      <c r="D145" s="278"/>
      <c r="E145" s="215" t="s">
        <v>1100</v>
      </c>
      <c r="F145" s="215" t="s">
        <v>1398</v>
      </c>
      <c r="G145" s="215" t="s">
        <v>13459</v>
      </c>
      <c r="H145" s="355">
        <v>0</v>
      </c>
      <c r="I145" s="356" t="s">
        <v>1756</v>
      </c>
      <c r="J145" s="356" t="s">
        <v>13842</v>
      </c>
      <c r="K145" s="357"/>
      <c r="L145" s="357"/>
      <c r="M145" s="357"/>
      <c r="N145" s="357"/>
      <c r="O145" s="357"/>
      <c r="P145" s="358"/>
      <c r="Q145" s="359"/>
      <c r="R145" s="215" t="str">
        <f ca="1">IF(ISERROR($V145),"",OFFSET('Smelter Look-up'!$C$4,$V145-4,0)&amp;"")</f>
        <v>Jiangxi Dinghai Tantalum &amp; Niobium Co., Ltd.</v>
      </c>
      <c r="S145" s="222" t="str">
        <f t="shared" ca="1" si="21"/>
        <v>CN</v>
      </c>
      <c r="T145" s="222" t="str">
        <f ca="1">IF(B145="","",IF(ISERROR(MATCH($J145,SorP!$B$1:$B$6230,0)),"",INDIRECT("'SorP'!$A$"&amp;MATCH($J145,SorP!$B$1:$B$6230,0))))</f>
        <v>CN-JX</v>
      </c>
      <c r="U145" s="238"/>
      <c r="V145" s="270">
        <f>IF(C145="",NA(),MATCH($B145&amp;$C145,'Smelter Look-up'!$J:$J,0))</f>
        <v>333</v>
      </c>
      <c r="W145" s="271"/>
      <c r="X145" s="271">
        <f t="shared" si="22"/>
        <v>0</v>
      </c>
      <c r="Y145" s="271"/>
      <c r="Z145" s="271"/>
      <c r="AB145" s="273" t="str">
        <f t="shared" si="23"/>
        <v>TantalumJiangxi Dinghai Tantalum &amp; Niobium Co., Ltd.</v>
      </c>
    </row>
    <row r="146" spans="1:28" s="272" customFormat="1" ht="82.2" customHeight="1">
      <c r="A146" s="214"/>
      <c r="B146" s="215" t="s">
        <v>1133</v>
      </c>
      <c r="C146" s="354" t="s">
        <v>1405</v>
      </c>
      <c r="D146" s="278"/>
      <c r="E146" s="215" t="s">
        <v>1100</v>
      </c>
      <c r="F146" s="215" t="s">
        <v>1406</v>
      </c>
      <c r="G146" s="215" t="s">
        <v>13459</v>
      </c>
      <c r="H146" s="355">
        <v>0</v>
      </c>
      <c r="I146" s="356" t="s">
        <v>1788</v>
      </c>
      <c r="J146" s="356" t="s">
        <v>13846</v>
      </c>
      <c r="K146" s="357"/>
      <c r="L146" s="357"/>
      <c r="M146" s="357"/>
      <c r="N146" s="357"/>
      <c r="O146" s="357"/>
      <c r="P146" s="358"/>
      <c r="Q146" s="359"/>
      <c r="R146" s="215" t="str">
        <f ca="1">IF(ISERROR($V146),"",OFFSET('Smelter Look-up'!$C$4,$V146-4,0)&amp;"")</f>
        <v>Chenzhou Diamond Tungsten Products Co., Ltd.</v>
      </c>
      <c r="S146" s="222" t="str">
        <f t="shared" ca="1" si="21"/>
        <v>CN</v>
      </c>
      <c r="T146" s="222" t="str">
        <f ca="1">IF(B146="","",IF(ISERROR(MATCH($J146,SorP!$B$1:$B$6230,0)),"",INDIRECT("'SorP'!$A$"&amp;MATCH($J146,SorP!$B$1:$B$6230,0))))</f>
        <v>CN-HN</v>
      </c>
      <c r="U146" s="238"/>
      <c r="V146" s="270">
        <f>IF(C146="",NA(),MATCH($B146&amp;$C146,'Smelter Look-up'!$J:$J,0))</f>
        <v>545</v>
      </c>
      <c r="W146" s="271"/>
      <c r="X146" s="271">
        <f t="shared" si="22"/>
        <v>0</v>
      </c>
      <c r="Y146" s="271"/>
      <c r="Z146" s="271"/>
      <c r="AB146" s="273" t="str">
        <f t="shared" si="23"/>
        <v>TungstenChenzhou Diamond Tungsten Products Co., Ltd.</v>
      </c>
    </row>
    <row r="147" spans="1:28" s="272" customFormat="1" ht="82.2" customHeight="1">
      <c r="A147" s="214"/>
      <c r="B147" s="215" t="s">
        <v>1130</v>
      </c>
      <c r="C147" s="354" t="s">
        <v>1393</v>
      </c>
      <c r="D147" s="278"/>
      <c r="E147" s="215" t="s">
        <v>2462</v>
      </c>
      <c r="F147" s="215" t="s">
        <v>1394</v>
      </c>
      <c r="G147" s="215" t="s">
        <v>13459</v>
      </c>
      <c r="H147" s="355">
        <v>0</v>
      </c>
      <c r="I147" s="356" t="s">
        <v>1710</v>
      </c>
      <c r="J147" s="356" t="s">
        <v>1711</v>
      </c>
      <c r="K147" s="357"/>
      <c r="L147" s="357"/>
      <c r="M147" s="357"/>
      <c r="N147" s="357"/>
      <c r="O147" s="357"/>
      <c r="P147" s="358"/>
      <c r="Q147" s="359"/>
      <c r="R147" s="215" t="str">
        <f ca="1">IF(ISERROR($V147),"",OFFSET('Smelter Look-up'!$C$4,$V147-4,0)&amp;"")</f>
        <v>Singway Technology Co., Ltd.</v>
      </c>
      <c r="S147" s="222" t="str">
        <f t="shared" ca="1" si="21"/>
        <v>TW</v>
      </c>
      <c r="T147" s="222" t="str">
        <f ca="1">IF(B147="","",IF(ISERROR(MATCH($J147,SorP!$B$1:$B$6230,0)),"",INDIRECT("'SorP'!$A$"&amp;MATCH($J147,SorP!$B$1:$B$6230,0))))</f>
        <v>TW-TAO</v>
      </c>
      <c r="U147" s="238"/>
      <c r="V147" s="270">
        <f>IF(C147="",NA(),MATCH($B147&amp;$C147,'Smelter Look-up'!$J:$J,0))</f>
        <v>249</v>
      </c>
      <c r="W147" s="271"/>
      <c r="X147" s="271">
        <f t="shared" si="22"/>
        <v>0</v>
      </c>
      <c r="Y147" s="271"/>
      <c r="Z147" s="271"/>
      <c r="AB147" s="273" t="str">
        <f t="shared" si="23"/>
        <v>GoldSingway Technology Co., Ltd.</v>
      </c>
    </row>
    <row r="148" spans="1:28" s="272" customFormat="1" ht="82.2" customHeight="1">
      <c r="A148" s="214"/>
      <c r="B148" s="215" t="s">
        <v>1131</v>
      </c>
      <c r="C148" s="354" t="s">
        <v>1401</v>
      </c>
      <c r="D148" s="278"/>
      <c r="E148" s="215" t="s">
        <v>881</v>
      </c>
      <c r="F148" s="215" t="s">
        <v>1402</v>
      </c>
      <c r="G148" s="215" t="s">
        <v>13459</v>
      </c>
      <c r="H148" s="355">
        <v>0</v>
      </c>
      <c r="I148" s="356" t="s">
        <v>13160</v>
      </c>
      <c r="J148" s="356" t="s">
        <v>9659</v>
      </c>
      <c r="K148" s="357"/>
      <c r="L148" s="357"/>
      <c r="M148" s="357"/>
      <c r="N148" s="357"/>
      <c r="O148" s="357"/>
      <c r="P148" s="358"/>
      <c r="Q148" s="359"/>
      <c r="R148" s="215" t="str">
        <f ca="1">IF(ISERROR($V148),"",OFFSET('Smelter Look-up'!$C$4,$V148-4,0)&amp;"")</f>
        <v>O.M. Manufacturing Philippines, Inc.</v>
      </c>
      <c r="S148" s="222" t="str">
        <f t="shared" ca="1" si="21"/>
        <v>PH</v>
      </c>
      <c r="T148" s="222" t="str">
        <f ca="1">IF(B148="","",IF(ISERROR(MATCH($J148,SorP!$B$1:$B$6230,0)),"",INDIRECT("'SorP'!$A$"&amp;MATCH($J148,SorP!$B$1:$B$6230,0))))</f>
        <v>PH-CAV</v>
      </c>
      <c r="U148" s="238"/>
      <c r="V148" s="270">
        <f>IF(C148="",NA(),MATCH($B148&amp;$C148,'Smelter Look-up'!$J:$J,0))</f>
        <v>469</v>
      </c>
      <c r="W148" s="271"/>
      <c r="X148" s="271">
        <f t="shared" si="22"/>
        <v>0</v>
      </c>
      <c r="Y148" s="271"/>
      <c r="Z148" s="271"/>
      <c r="AB148" s="273" t="str">
        <f t="shared" si="23"/>
        <v>TinO.M. Manufacturing Philippines, Inc.</v>
      </c>
    </row>
    <row r="149" spans="1:28" s="272" customFormat="1" ht="82.2" customHeight="1">
      <c r="A149" s="214"/>
      <c r="B149" s="215" t="s">
        <v>1132</v>
      </c>
      <c r="C149" s="354" t="s">
        <v>1425</v>
      </c>
      <c r="D149" s="278"/>
      <c r="E149" s="215" t="s">
        <v>1113</v>
      </c>
      <c r="F149" s="215" t="s">
        <v>1426</v>
      </c>
      <c r="G149" s="215" t="s">
        <v>13459</v>
      </c>
      <c r="H149" s="355">
        <v>0</v>
      </c>
      <c r="I149" s="356" t="s">
        <v>1757</v>
      </c>
      <c r="J149" s="356" t="s">
        <v>1758</v>
      </c>
      <c r="K149" s="357"/>
      <c r="L149" s="357"/>
      <c r="M149" s="357"/>
      <c r="N149" s="357"/>
      <c r="O149" s="357"/>
      <c r="P149" s="358"/>
      <c r="Q149" s="359"/>
      <c r="R149" s="215" t="str">
        <f ca="1">IF(ISERROR($V149),"",OFFSET('Smelter Look-up'!$C$4,$V149-4,0)&amp;"")</f>
        <v>KEMET de Mexico</v>
      </c>
      <c r="S149" s="222" t="str">
        <f t="shared" ca="1" si="21"/>
        <v>MX</v>
      </c>
      <c r="T149" s="222" t="str">
        <f ca="1">IF(B149="","",IF(ISERROR(MATCH($J149,SorP!$B$1:$B$6230,0)),"",INDIRECT("'SorP'!$A$"&amp;MATCH($J149,SorP!$B$1:$B$6230,0))))</f>
        <v>MX-TAM</v>
      </c>
      <c r="U149" s="238"/>
      <c r="V149" s="270">
        <f>IF(C149="",NA(),MATCH($B149&amp;$C149,'Smelter Look-up'!$J:$J,0))</f>
        <v>339</v>
      </c>
      <c r="W149" s="271"/>
      <c r="X149" s="271">
        <f t="shared" si="22"/>
        <v>0</v>
      </c>
      <c r="Y149" s="271"/>
      <c r="Z149" s="271"/>
      <c r="AB149" s="273" t="str">
        <f t="shared" si="23"/>
        <v>TantalumKEMET Blue Metals</v>
      </c>
    </row>
    <row r="150" spans="1:28" s="272" customFormat="1" ht="82.2" customHeight="1">
      <c r="A150" s="214"/>
      <c r="B150" s="215" t="s">
        <v>1133</v>
      </c>
      <c r="C150" s="354" t="s">
        <v>2570</v>
      </c>
      <c r="D150" s="278"/>
      <c r="E150" s="215" t="s">
        <v>1101</v>
      </c>
      <c r="F150" s="215" t="s">
        <v>1428</v>
      </c>
      <c r="G150" s="215" t="s">
        <v>13459</v>
      </c>
      <c r="H150" s="355">
        <v>0</v>
      </c>
      <c r="I150" s="356" t="s">
        <v>1761</v>
      </c>
      <c r="J150" s="356" t="s">
        <v>4284</v>
      </c>
      <c r="K150" s="357"/>
      <c r="L150" s="357"/>
      <c r="M150" s="357"/>
      <c r="N150" s="357"/>
      <c r="O150" s="357"/>
      <c r="P150" s="358"/>
      <c r="Q150" s="359"/>
      <c r="R150" s="215" t="str">
        <f ca="1">IF(ISERROR($V150),"",OFFSET('Smelter Look-up'!$C$4,$V150-4,0)&amp;"")</f>
        <v>H.C. Starck Tungsten GmbH</v>
      </c>
      <c r="S150" s="222" t="str">
        <f t="shared" ca="1" si="21"/>
        <v>DE</v>
      </c>
      <c r="T150" s="222" t="str">
        <f ca="1">IF(B150="","",IF(ISERROR(MATCH($J150,SorP!$B$1:$B$6230,0)),"",INDIRECT("'SorP'!$A$"&amp;MATCH($J150,SorP!$B$1:$B$6230,0))))</f>
        <v>DE-NI</v>
      </c>
      <c r="U150" s="238"/>
      <c r="V150" s="270">
        <f>IF(C150="",NA(),MATCH($B150&amp;$C150,'Smelter Look-up'!$J:$J,0))</f>
        <v>564</v>
      </c>
      <c r="W150" s="271"/>
      <c r="X150" s="271">
        <f t="shared" si="22"/>
        <v>0</v>
      </c>
      <c r="Y150" s="271"/>
      <c r="Z150" s="271"/>
      <c r="AB150" s="273" t="str">
        <f t="shared" si="23"/>
        <v>TungstenH.C. Starck Tungsten GmbH</v>
      </c>
    </row>
    <row r="151" spans="1:28" s="272" customFormat="1" ht="82.2" customHeight="1">
      <c r="A151" s="214"/>
      <c r="B151" s="215" t="s">
        <v>1133</v>
      </c>
      <c r="C151" s="354" t="s">
        <v>2361</v>
      </c>
      <c r="D151" s="278"/>
      <c r="E151" s="215" t="s">
        <v>1101</v>
      </c>
      <c r="F151" s="215" t="s">
        <v>1429</v>
      </c>
      <c r="G151" s="215" t="s">
        <v>13459</v>
      </c>
      <c r="H151" s="355">
        <v>0</v>
      </c>
      <c r="I151" s="356" t="s">
        <v>1762</v>
      </c>
      <c r="J151" s="356" t="s">
        <v>1550</v>
      </c>
      <c r="K151" s="357"/>
      <c r="L151" s="357"/>
      <c r="M151" s="357"/>
      <c r="N151" s="357"/>
      <c r="O151" s="357"/>
      <c r="P151" s="358"/>
      <c r="Q151" s="359"/>
      <c r="R151" s="215" t="str">
        <f ca="1">IF(ISERROR($V151),"",OFFSET('Smelter Look-up'!$C$4,$V151-4,0)&amp;"")</f>
        <v>TANIOBIS Smelting GmbH &amp; Co. KG</v>
      </c>
      <c r="S151" s="222" t="str">
        <f t="shared" ca="1" si="21"/>
        <v>DE</v>
      </c>
      <c r="T151" s="222" t="str">
        <f ca="1">IF(B151="","",IF(ISERROR(MATCH($J151,SorP!$B$1:$B$6230,0)),"",INDIRECT("'SorP'!$A$"&amp;MATCH($J151,SorP!$B$1:$B$6230,0))))</f>
        <v>DE-BW</v>
      </c>
      <c r="U151" s="238"/>
      <c r="V151" s="270">
        <f>IF(C151="",NA(),MATCH($B151&amp;$C151,'Smelter Look-up'!$J:$J,0))</f>
        <v>563</v>
      </c>
      <c r="W151" s="271"/>
      <c r="X151" s="271">
        <f t="shared" si="22"/>
        <v>0</v>
      </c>
      <c r="Y151" s="271"/>
      <c r="Z151" s="271"/>
      <c r="AB151" s="273" t="str">
        <f t="shared" si="23"/>
        <v>TungstenH.C. Starck Smelting GmbH &amp; Co. KG</v>
      </c>
    </row>
    <row r="152" spans="1:28" s="272" customFormat="1" ht="82.2" customHeight="1">
      <c r="A152" s="214"/>
      <c r="B152" s="215" t="s">
        <v>1133</v>
      </c>
      <c r="C152" s="354" t="s">
        <v>14051</v>
      </c>
      <c r="D152" s="278"/>
      <c r="E152" s="215" t="s">
        <v>892</v>
      </c>
      <c r="F152" s="215" t="s">
        <v>1432</v>
      </c>
      <c r="G152" s="215" t="s">
        <v>13459</v>
      </c>
      <c r="H152" s="355">
        <v>0</v>
      </c>
      <c r="I152" s="356" t="s">
        <v>1855</v>
      </c>
      <c r="J152" s="356" t="s">
        <v>12344</v>
      </c>
      <c r="K152" s="357"/>
      <c r="L152" s="357"/>
      <c r="M152" s="357"/>
      <c r="N152" s="357"/>
      <c r="O152" s="357"/>
      <c r="P152" s="358"/>
      <c r="Q152" s="359"/>
      <c r="R152" s="215" t="str">
        <f ca="1">IF(ISERROR($V152),"",OFFSET('Smelter Look-up'!$C$4,$V152-4,0)&amp;"")</f>
        <v>Masan High-Tech Materials</v>
      </c>
      <c r="S152" s="222" t="str">
        <f t="shared" ca="1" si="21"/>
        <v>VN</v>
      </c>
      <c r="T152" s="222" t="str">
        <f ca="1">IF(B152="","",IF(ISERROR(MATCH($J152,SorP!$B$1:$B$6230,0)),"",INDIRECT("'SorP'!$A$"&amp;MATCH($J152,SorP!$B$1:$B$6230,0))))</f>
        <v>VN-69</v>
      </c>
      <c r="U152" s="238"/>
      <c r="V152" s="270">
        <f>IF(C152="",NA(),MATCH($B152&amp;$C152,'Smelter Look-up'!$J:$J,0))</f>
        <v>588</v>
      </c>
      <c r="W152" s="271"/>
      <c r="X152" s="271">
        <f t="shared" si="22"/>
        <v>0</v>
      </c>
      <c r="Y152" s="271"/>
      <c r="Z152" s="271"/>
      <c r="AB152" s="273" t="str">
        <f t="shared" si="23"/>
        <v>TungstenMasan Tungsten Chemical LLC (MTC)</v>
      </c>
    </row>
    <row r="153" spans="1:28" s="272" customFormat="1" ht="82.2" customHeight="1">
      <c r="A153" s="214"/>
      <c r="B153" s="215" t="s">
        <v>1132</v>
      </c>
      <c r="C153" s="354" t="s">
        <v>1415</v>
      </c>
      <c r="D153" s="278"/>
      <c r="E153" s="215" t="s">
        <v>888</v>
      </c>
      <c r="F153" s="215" t="s">
        <v>1416</v>
      </c>
      <c r="G153" s="215" t="s">
        <v>13459</v>
      </c>
      <c r="H153" s="355">
        <v>0</v>
      </c>
      <c r="I153" s="356" t="s">
        <v>1759</v>
      </c>
      <c r="J153" s="356" t="s">
        <v>1760</v>
      </c>
      <c r="K153" s="357"/>
      <c r="L153" s="357"/>
      <c r="M153" s="357"/>
      <c r="N153" s="357"/>
      <c r="O153" s="357"/>
      <c r="P153" s="358"/>
      <c r="Q153" s="359"/>
      <c r="R153" s="215" t="str">
        <f ca="1">IF(ISERROR($V153),"",OFFSET('Smelter Look-up'!$C$4,$V153-4,0)&amp;"")</f>
        <v>TANIOBIS Co., Ltd.</v>
      </c>
      <c r="S153" s="222" t="str">
        <f t="shared" ca="1" si="21"/>
        <v>TH</v>
      </c>
      <c r="T153" s="222" t="str">
        <f ca="1">IF(B153="","",IF(ISERROR(MATCH($J153,SorP!$B$1:$B$6230,0)),"",INDIRECT("'SorP'!$A$"&amp;MATCH($J153,SorP!$B$1:$B$6230,0))))</f>
        <v>TH-21</v>
      </c>
      <c r="U153" s="238"/>
      <c r="V153" s="270">
        <f>IF(C153="",NA(),MATCH($B153&amp;$C153,'Smelter Look-up'!$J:$J,0))</f>
        <v>326</v>
      </c>
      <c r="W153" s="271"/>
      <c r="X153" s="271">
        <f t="shared" si="22"/>
        <v>0</v>
      </c>
      <c r="Y153" s="271"/>
      <c r="Z153" s="271"/>
      <c r="AB153" s="273" t="str">
        <f t="shared" si="23"/>
        <v>TantalumH.C. Starck Co., Ltd.</v>
      </c>
    </row>
    <row r="154" spans="1:28" s="272" customFormat="1" ht="82.2" customHeight="1">
      <c r="A154" s="214"/>
      <c r="B154" s="215" t="s">
        <v>1132</v>
      </c>
      <c r="C154" s="354" t="s">
        <v>2558</v>
      </c>
      <c r="D154" s="278"/>
      <c r="E154" s="215" t="s">
        <v>1101</v>
      </c>
      <c r="F154" s="215" t="s">
        <v>1417</v>
      </c>
      <c r="G154" s="215" t="s">
        <v>13459</v>
      </c>
      <c r="H154" s="355">
        <v>0</v>
      </c>
      <c r="I154" s="356" t="s">
        <v>1761</v>
      </c>
      <c r="J154" s="356" t="s">
        <v>4284</v>
      </c>
      <c r="K154" s="357"/>
      <c r="L154" s="357"/>
      <c r="M154" s="357"/>
      <c r="N154" s="357"/>
      <c r="O154" s="357"/>
      <c r="P154" s="358"/>
      <c r="Q154" s="359"/>
      <c r="R154" s="215" t="str">
        <f ca="1">IF(ISERROR($V154),"",OFFSET('Smelter Look-up'!$C$4,$V154-4,0)&amp;"")</f>
        <v>TANIOBIS GmbH</v>
      </c>
      <c r="S154" s="222" t="str">
        <f t="shared" ca="1" si="21"/>
        <v>DE</v>
      </c>
      <c r="T154" s="222" t="str">
        <f ca="1">IF(B154="","",IF(ISERROR(MATCH($J154,SorP!$B$1:$B$6230,0)),"",INDIRECT("'SorP'!$A$"&amp;MATCH($J154,SorP!$B$1:$B$6230,0))))</f>
        <v>DE-NI</v>
      </c>
      <c r="U154" s="238"/>
      <c r="V154" s="270">
        <f>IF(C154="",NA(),MATCH($B154&amp;$C154,'Smelter Look-up'!$J:$J,0))</f>
        <v>331</v>
      </c>
      <c r="W154" s="271"/>
      <c r="X154" s="271">
        <f t="shared" si="22"/>
        <v>0</v>
      </c>
      <c r="Y154" s="271"/>
      <c r="Z154" s="271"/>
      <c r="AB154" s="273" t="str">
        <f t="shared" si="23"/>
        <v>TantalumH.C. Starck Tantalum and Niobium GmbH</v>
      </c>
    </row>
    <row r="155" spans="1:28" s="272" customFormat="1" ht="82.2" customHeight="1">
      <c r="A155" s="214"/>
      <c r="B155" s="215" t="s">
        <v>1132</v>
      </c>
      <c r="C155" s="354" t="s">
        <v>1422</v>
      </c>
      <c r="D155" s="278"/>
      <c r="E155" s="215" t="s">
        <v>1108</v>
      </c>
      <c r="F155" s="215" t="s">
        <v>1423</v>
      </c>
      <c r="G155" s="215" t="s">
        <v>13459</v>
      </c>
      <c r="H155" s="355">
        <v>0</v>
      </c>
      <c r="I155" s="356" t="s">
        <v>1765</v>
      </c>
      <c r="J155" s="356" t="s">
        <v>1766</v>
      </c>
      <c r="K155" s="357"/>
      <c r="L155" s="357"/>
      <c r="M155" s="357"/>
      <c r="N155" s="357"/>
      <c r="O155" s="357"/>
      <c r="P155" s="358"/>
      <c r="Q155" s="359"/>
      <c r="R155" s="215" t="str">
        <f ca="1">IF(ISERROR($V155),"",OFFSET('Smelter Look-up'!$C$4,$V155-4,0)&amp;"")</f>
        <v>TANIOBIS Japan Co., Ltd.</v>
      </c>
      <c r="S155" s="222" t="str">
        <f t="shared" ca="1" si="21"/>
        <v>JP</v>
      </c>
      <c r="T155" s="222" t="str">
        <f ca="1">IF(B155="","",IF(ISERROR(MATCH($J155,SorP!$B$1:$B$6230,0)),"",INDIRECT("'SorP'!$A$"&amp;MATCH($J155,SorP!$B$1:$B$6230,0))))</f>
        <v>JP-08</v>
      </c>
      <c r="U155" s="238"/>
      <c r="V155" s="270">
        <f>IF(C155="",NA(),MATCH($B155&amp;$C155,'Smelter Look-up'!$J:$J,0))</f>
        <v>329</v>
      </c>
      <c r="W155" s="271"/>
      <c r="X155" s="271">
        <f t="shared" si="22"/>
        <v>0</v>
      </c>
      <c r="Y155" s="271"/>
      <c r="Z155" s="271"/>
      <c r="AB155" s="273" t="str">
        <f t="shared" si="23"/>
        <v>TantalumH.C. Starck Ltd.</v>
      </c>
    </row>
    <row r="156" spans="1:28" s="272" customFormat="1" ht="82.2" customHeight="1">
      <c r="A156" s="214"/>
      <c r="B156" s="215" t="s">
        <v>1132</v>
      </c>
      <c r="C156" s="354" t="s">
        <v>2361</v>
      </c>
      <c r="D156" s="278"/>
      <c r="E156" s="215" t="s">
        <v>1101</v>
      </c>
      <c r="F156" s="215" t="s">
        <v>1424</v>
      </c>
      <c r="G156" s="215" t="s">
        <v>13459</v>
      </c>
      <c r="H156" s="355">
        <v>0</v>
      </c>
      <c r="I156" s="356" t="s">
        <v>1762</v>
      </c>
      <c r="J156" s="356" t="s">
        <v>1550</v>
      </c>
      <c r="K156" s="357"/>
      <c r="L156" s="357"/>
      <c r="M156" s="357"/>
      <c r="N156" s="357"/>
      <c r="O156" s="357"/>
      <c r="P156" s="358"/>
      <c r="Q156" s="359"/>
      <c r="R156" s="215" t="str">
        <f ca="1">IF(ISERROR($V156),"",OFFSET('Smelter Look-up'!$C$4,$V156-4,0)&amp;"")</f>
        <v>TANIOBIS Smelting GmbH &amp; Co. KG</v>
      </c>
      <c r="S156" s="222" t="str">
        <f t="shared" ca="1" si="21"/>
        <v>DE</v>
      </c>
      <c r="T156" s="222" t="str">
        <f ca="1">IF(B156="","",IF(ISERROR(MATCH($J156,SorP!$B$1:$B$6230,0)),"",INDIRECT("'SorP'!$A$"&amp;MATCH($J156,SorP!$B$1:$B$6230,0))))</f>
        <v>DE-BW</v>
      </c>
      <c r="U156" s="238"/>
      <c r="V156" s="270">
        <f>IF(C156="",NA(),MATCH($B156&amp;$C156,'Smelter Look-up'!$J:$J,0))</f>
        <v>330</v>
      </c>
      <c r="W156" s="271"/>
      <c r="X156" s="271">
        <f t="shared" si="22"/>
        <v>0</v>
      </c>
      <c r="Y156" s="271"/>
      <c r="Z156" s="271"/>
      <c r="AB156" s="273" t="str">
        <f t="shared" si="23"/>
        <v>TantalumH.C. Starck Smelting GmbH &amp; Co. KG</v>
      </c>
    </row>
    <row r="157" spans="1:28" s="272" customFormat="1" ht="82.2" customHeight="1">
      <c r="A157" s="214"/>
      <c r="B157" s="215" t="s">
        <v>1133</v>
      </c>
      <c r="C157" s="354" t="s">
        <v>1430</v>
      </c>
      <c r="D157" s="278"/>
      <c r="E157" s="215" t="s">
        <v>1100</v>
      </c>
      <c r="F157" s="215" t="s">
        <v>1431</v>
      </c>
      <c r="G157" s="215" t="s">
        <v>13459</v>
      </c>
      <c r="H157" s="355">
        <v>0</v>
      </c>
      <c r="I157" s="356" t="s">
        <v>1787</v>
      </c>
      <c r="J157" s="356" t="s">
        <v>13842</v>
      </c>
      <c r="K157" s="357"/>
      <c r="L157" s="357"/>
      <c r="M157" s="357"/>
      <c r="N157" s="357"/>
      <c r="O157" s="357"/>
      <c r="P157" s="358"/>
      <c r="Q157" s="359"/>
      <c r="R157" s="215" t="str">
        <f ca="1">IF(ISERROR($V157),"",OFFSET('Smelter Look-up'!$C$4,$V157-4,0)&amp;"")</f>
        <v>Jiangwu H.C. Starck Tungsten Products Co., Ltd.</v>
      </c>
      <c r="S157" s="222" t="str">
        <f t="shared" ca="1" si="21"/>
        <v>CN</v>
      </c>
      <c r="T157" s="222" t="str">
        <f ca="1">IF(B157="","",IF(ISERROR(MATCH($J157,SorP!$B$1:$B$6230,0)),"",INDIRECT("'SorP'!$A$"&amp;MATCH($J157,SorP!$B$1:$B$6230,0))))</f>
        <v>CN-JX</v>
      </c>
      <c r="U157" s="238"/>
      <c r="V157" s="270">
        <f>IF(C157="",NA(),MATCH($B157&amp;$C157,'Smelter Look-up'!$J:$J,0))</f>
        <v>573</v>
      </c>
      <c r="W157" s="271"/>
      <c r="X157" s="271">
        <f t="shared" si="22"/>
        <v>0</v>
      </c>
      <c r="Y157" s="271"/>
      <c r="Z157" s="271"/>
      <c r="AB157" s="273" t="str">
        <f t="shared" si="23"/>
        <v>TungstenJiangwu H.C. Starck Tungsten Products Co., Ltd.</v>
      </c>
    </row>
    <row r="158" spans="1:28" s="272" customFormat="1" ht="82.2" customHeight="1">
      <c r="A158" s="214"/>
      <c r="B158" s="215" t="s">
        <v>1132</v>
      </c>
      <c r="C158" s="354" t="s">
        <v>1413</v>
      </c>
      <c r="D158" s="278"/>
      <c r="E158" s="215" t="s">
        <v>2463</v>
      </c>
      <c r="F158" s="215" t="s">
        <v>1414</v>
      </c>
      <c r="G158" s="215" t="s">
        <v>13459</v>
      </c>
      <c r="H158" s="355">
        <v>0</v>
      </c>
      <c r="I158" s="356" t="s">
        <v>1767</v>
      </c>
      <c r="J158" s="356" t="s">
        <v>1749</v>
      </c>
      <c r="K158" s="357"/>
      <c r="L158" s="357"/>
      <c r="M158" s="357"/>
      <c r="N158" s="357"/>
      <c r="O158" s="357"/>
      <c r="P158" s="358"/>
      <c r="Q158" s="359"/>
      <c r="R158" s="215" t="str">
        <f ca="1">IF(ISERROR($V158),"",OFFSET('Smelter Look-up'!$C$4,$V158-4,0)&amp;"")</f>
        <v>Global Advanced Metals Boyertown</v>
      </c>
      <c r="S158" s="222" t="str">
        <f t="shared" ca="1" si="21"/>
        <v>US</v>
      </c>
      <c r="T158" s="222" t="str">
        <f ca="1">IF(B158="","",IF(ISERROR(MATCH($J158,SorP!$B$1:$B$6230,0)),"",INDIRECT("'SorP'!$A$"&amp;MATCH($J158,SorP!$B$1:$B$6230,0))))</f>
        <v>US-PA</v>
      </c>
      <c r="U158" s="238"/>
      <c r="V158" s="270">
        <f>IF(C158="",NA(),MATCH($B158&amp;$C158,'Smelter Look-up'!$J:$J,0))</f>
        <v>324</v>
      </c>
      <c r="W158" s="271"/>
      <c r="X158" s="271">
        <f t="shared" si="22"/>
        <v>0</v>
      </c>
      <c r="Y158" s="271"/>
      <c r="Z158" s="271"/>
      <c r="AB158" s="273" t="str">
        <f t="shared" si="23"/>
        <v>TantalumGlobal Advanced Metals Boyertown</v>
      </c>
    </row>
    <row r="159" spans="1:28" s="272" customFormat="1" ht="82.2" customHeight="1">
      <c r="A159" s="214"/>
      <c r="B159" s="215" t="s">
        <v>1132</v>
      </c>
      <c r="C159" s="354" t="s">
        <v>1411</v>
      </c>
      <c r="D159" s="278"/>
      <c r="E159" s="215" t="s">
        <v>1108</v>
      </c>
      <c r="F159" s="215" t="s">
        <v>1412</v>
      </c>
      <c r="G159" s="215" t="s">
        <v>13459</v>
      </c>
      <c r="H159" s="355">
        <v>0</v>
      </c>
      <c r="I159" s="356" t="s">
        <v>1768</v>
      </c>
      <c r="J159" s="356" t="s">
        <v>1561</v>
      </c>
      <c r="K159" s="357"/>
      <c r="L159" s="357"/>
      <c r="M159" s="357"/>
      <c r="N159" s="357"/>
      <c r="O159" s="357"/>
      <c r="P159" s="358"/>
      <c r="Q159" s="359"/>
      <c r="R159" s="215" t="str">
        <f ca="1">IF(ISERROR($V159),"",OFFSET('Smelter Look-up'!$C$4,$V159-4,0)&amp;"")</f>
        <v>Global Advanced Metals Aizu</v>
      </c>
      <c r="S159" s="222" t="str">
        <f t="shared" ca="1" si="21"/>
        <v>JP</v>
      </c>
      <c r="T159" s="222" t="str">
        <f ca="1">IF(B159="","",IF(ISERROR(MATCH($J159,SorP!$B$1:$B$6230,0)),"",INDIRECT("'SorP'!$A$"&amp;MATCH($J159,SorP!$B$1:$B$6230,0))))</f>
        <v>JP-07</v>
      </c>
      <c r="U159" s="238"/>
      <c r="V159" s="270">
        <f>IF(C159="",NA(),MATCH($B159&amp;$C159,'Smelter Look-up'!$J:$J,0))</f>
        <v>323</v>
      </c>
      <c r="W159" s="271"/>
      <c r="X159" s="271">
        <f t="shared" si="22"/>
        <v>0</v>
      </c>
      <c r="Y159" s="271"/>
      <c r="Z159" s="271"/>
      <c r="AB159" s="273" t="str">
        <f t="shared" si="23"/>
        <v>TantalumGlobal Advanced Metals Aizu</v>
      </c>
    </row>
    <row r="160" spans="1:28" s="272" customFormat="1" ht="82.2" customHeight="1">
      <c r="A160" s="214"/>
      <c r="B160" s="215" t="s">
        <v>1130</v>
      </c>
      <c r="C160" s="354" t="s">
        <v>1715</v>
      </c>
      <c r="D160" s="278"/>
      <c r="E160" s="215" t="s">
        <v>1092</v>
      </c>
      <c r="F160" s="215" t="s">
        <v>1716</v>
      </c>
      <c r="G160" s="215" t="s">
        <v>13459</v>
      </c>
      <c r="H160" s="355">
        <v>0</v>
      </c>
      <c r="I160" s="356" t="s">
        <v>1714</v>
      </c>
      <c r="J160" s="356" t="s">
        <v>2610</v>
      </c>
      <c r="K160" s="357"/>
      <c r="L160" s="357"/>
      <c r="M160" s="357"/>
      <c r="N160" s="357"/>
      <c r="O160" s="357"/>
      <c r="P160" s="358"/>
      <c r="Q160" s="359"/>
      <c r="R160" s="215" t="str">
        <f ca="1">IF(ISERROR($V160),"",OFFSET('Smelter Look-up'!$C$4,$V160-4,0)&amp;"")</f>
        <v>Emirates Gold DMCC</v>
      </c>
      <c r="S160" s="222" t="str">
        <f t="shared" ca="1" si="21"/>
        <v>AE</v>
      </c>
      <c r="T160" s="222" t="str">
        <f ca="1">IF(B160="","",IF(ISERROR(MATCH($J160,SorP!$B$1:$B$6230,0)),"",INDIRECT("'SorP'!$A$"&amp;MATCH($J160,SorP!$B$1:$B$6230,0))))</f>
        <v>AE-DU</v>
      </c>
      <c r="U160" s="238"/>
      <c r="V160" s="270">
        <f>IF(C160="",NA(),MATCH($B160&amp;$C160,'Smelter Look-up'!$J:$J,0))</f>
        <v>78</v>
      </c>
      <c r="W160" s="271"/>
      <c r="X160" s="271">
        <f t="shared" si="22"/>
        <v>0</v>
      </c>
      <c r="Y160" s="271"/>
      <c r="Z160" s="271"/>
      <c r="AB160" s="273" t="str">
        <f t="shared" si="23"/>
        <v>GoldEmirates Gold DMCC</v>
      </c>
    </row>
    <row r="161" spans="1:28" s="272" customFormat="1" ht="82.2" customHeight="1">
      <c r="A161" s="214"/>
      <c r="B161" s="215" t="s">
        <v>1133</v>
      </c>
      <c r="C161" s="354" t="s">
        <v>15613</v>
      </c>
      <c r="D161" s="278"/>
      <c r="E161" s="215" t="s">
        <v>1100</v>
      </c>
      <c r="F161" s="215" t="s">
        <v>15614</v>
      </c>
      <c r="G161" s="215" t="s">
        <v>13459</v>
      </c>
      <c r="H161" s="355">
        <v>0</v>
      </c>
      <c r="I161" s="356" t="s">
        <v>1752</v>
      </c>
      <c r="J161" s="356" t="s">
        <v>13846</v>
      </c>
      <c r="K161" s="357"/>
      <c r="L161" s="357"/>
      <c r="M161" s="357"/>
      <c r="N161" s="357"/>
      <c r="O161" s="357"/>
      <c r="P161" s="358"/>
      <c r="Q161" s="359"/>
      <c r="R161" s="215" t="str">
        <f ca="1">IF(ISERROR($V161),"",OFFSET('Smelter Look-up'!$C$4,$V161-4,0)&amp;"")</f>
        <v/>
      </c>
      <c r="S161" s="222" t="str">
        <f t="shared" ca="1" si="21"/>
        <v>CN</v>
      </c>
      <c r="T161" s="222" t="str">
        <f ca="1">IF(B161="","",IF(ISERROR(MATCH($J161,SorP!$B$1:$B$6230,0)),"",INDIRECT("'SorP'!$A$"&amp;MATCH($J161,SorP!$B$1:$B$6230,0))))</f>
        <v>CN-HN</v>
      </c>
      <c r="U161" s="238"/>
      <c r="V161" s="270" t="e">
        <f>IF(C161="",NA(),MATCH($B161&amp;$C161,'Smelter Look-up'!$J:$J,0))</f>
        <v>#N/A</v>
      </c>
      <c r="W161" s="271"/>
      <c r="X161" s="271">
        <f t="shared" si="22"/>
        <v>0</v>
      </c>
      <c r="Y161" s="271"/>
      <c r="Z161" s="271"/>
      <c r="AB161" s="273" t="str">
        <f t="shared" si="23"/>
        <v>TungstenHunan Chuangda Vanadium Tungsten Co., Ltd. Wuji</v>
      </c>
    </row>
    <row r="162" spans="1:28" s="272" customFormat="1" ht="82.2" customHeight="1">
      <c r="A162" s="214"/>
      <c r="B162" s="215" t="s">
        <v>1130</v>
      </c>
      <c r="C162" s="354" t="s">
        <v>2234</v>
      </c>
      <c r="D162" s="278"/>
      <c r="E162" s="215" t="s">
        <v>1107</v>
      </c>
      <c r="F162" s="215" t="s">
        <v>1722</v>
      </c>
      <c r="G162" s="215" t="s">
        <v>13459</v>
      </c>
      <c r="H162" s="355">
        <v>0</v>
      </c>
      <c r="I162" s="356" t="s">
        <v>1723</v>
      </c>
      <c r="J162" s="356" t="s">
        <v>6576</v>
      </c>
      <c r="K162" s="357"/>
      <c r="L162" s="357"/>
      <c r="M162" s="357"/>
      <c r="N162" s="357"/>
      <c r="O162" s="357"/>
      <c r="P162" s="358"/>
      <c r="Q162" s="359"/>
      <c r="R162" s="215" t="str">
        <f ca="1">IF(ISERROR($V162),"",OFFSET('Smelter Look-up'!$C$4,$V162-4,0)&amp;"")</f>
        <v>T.C.A S.p.A</v>
      </c>
      <c r="S162" s="222" t="str">
        <f t="shared" ca="1" si="21"/>
        <v>IT</v>
      </c>
      <c r="T162" s="222" t="str">
        <f ca="1">IF(B162="","",IF(ISERROR(MATCH($J162,SorP!$B$1:$B$6230,0)),"",INDIRECT("'SorP'!$A$"&amp;MATCH($J162,SorP!$B$1:$B$6230,0))))</f>
        <v>IT-52</v>
      </c>
      <c r="U162" s="238"/>
      <c r="V162" s="270">
        <f>IF(C162="",NA(),MATCH($B162&amp;$C162,'Smelter Look-up'!$J:$J,0))</f>
        <v>262</v>
      </c>
      <c r="W162" s="271"/>
      <c r="X162" s="271">
        <f t="shared" si="22"/>
        <v>0</v>
      </c>
      <c r="Y162" s="271"/>
      <c r="Z162" s="271"/>
      <c r="AB162" s="273" t="str">
        <f t="shared" si="23"/>
        <v>GoldT.C.A S.p.A</v>
      </c>
    </row>
    <row r="163" spans="1:28" s="272" customFormat="1" ht="82.2" customHeight="1">
      <c r="A163" s="214"/>
      <c r="B163" s="215" t="s">
        <v>1130</v>
      </c>
      <c r="C163" s="354" t="s">
        <v>14016</v>
      </c>
      <c r="D163" s="278"/>
      <c r="E163" s="215" t="s">
        <v>1116</v>
      </c>
      <c r="F163" s="215" t="s">
        <v>2342</v>
      </c>
      <c r="G163" s="215" t="s">
        <v>13459</v>
      </c>
      <c r="H163" s="355">
        <v>0</v>
      </c>
      <c r="I163" s="356" t="s">
        <v>2378</v>
      </c>
      <c r="J163" s="356" t="s">
        <v>9077</v>
      </c>
      <c r="K163" s="357"/>
      <c r="L163" s="357"/>
      <c r="M163" s="357"/>
      <c r="N163" s="357"/>
      <c r="O163" s="357"/>
      <c r="P163" s="358"/>
      <c r="Q163" s="359"/>
      <c r="R163" s="215" t="str">
        <f ca="1">IF(ISERROR($V163),"",OFFSET('Smelter Look-up'!$C$4,$V163-4,0)&amp;"")</f>
        <v>REMONDIS PMR B.V.</v>
      </c>
      <c r="S163" s="222" t="str">
        <f t="shared" ca="1" si="21"/>
        <v>NL</v>
      </c>
      <c r="T163" s="222" t="str">
        <f ca="1">IF(B163="","",IF(ISERROR(MATCH($J163,SorP!$B$1:$B$6230,0)),"",INDIRECT("'SorP'!$A$"&amp;MATCH($J163,SorP!$B$1:$B$6230,0))))</f>
        <v>NL-NB</v>
      </c>
      <c r="U163" s="238"/>
      <c r="V163" s="270">
        <f>IF(C163="",NA(),MATCH($B163&amp;$C163,'Smelter Look-up'!$J:$J,0))</f>
        <v>214</v>
      </c>
      <c r="W163" s="271"/>
      <c r="X163" s="271">
        <f t="shared" si="22"/>
        <v>0</v>
      </c>
      <c r="Y163" s="271"/>
      <c r="Z163" s="271"/>
      <c r="AB163" s="273" t="str">
        <f t="shared" si="23"/>
        <v>GoldREMONDIS PMR B.V.</v>
      </c>
    </row>
    <row r="164" spans="1:28" s="272" customFormat="1" ht="82.2" customHeight="1">
      <c r="A164" s="214"/>
      <c r="B164" s="215" t="s">
        <v>1133</v>
      </c>
      <c r="C164" s="354" t="s">
        <v>1856</v>
      </c>
      <c r="D164" s="278"/>
      <c r="E164" s="215" t="s">
        <v>2463</v>
      </c>
      <c r="F164" s="215" t="s">
        <v>1857</v>
      </c>
      <c r="G164" s="215" t="s">
        <v>13459</v>
      </c>
      <c r="H164" s="355">
        <v>0</v>
      </c>
      <c r="I164" s="356" t="s">
        <v>1858</v>
      </c>
      <c r="J164" s="356" t="s">
        <v>1624</v>
      </c>
      <c r="K164" s="357"/>
      <c r="L164" s="357"/>
      <c r="M164" s="357"/>
      <c r="N164" s="357"/>
      <c r="O164" s="357"/>
      <c r="P164" s="358"/>
      <c r="Q164" s="359"/>
      <c r="R164" s="215" t="str">
        <f ca="1">IF(ISERROR($V164),"",OFFSET('Smelter Look-up'!$C$4,$V164-4,0)&amp;"")</f>
        <v>Niagara Refining LLC</v>
      </c>
      <c r="S164" s="222" t="str">
        <f t="shared" ca="1" si="21"/>
        <v>US</v>
      </c>
      <c r="T164" s="222" t="str">
        <f ca="1">IF(B164="","",IF(ISERROR(MATCH($J164,SorP!$B$1:$B$6230,0)),"",INDIRECT("'SorP'!$A$"&amp;MATCH($J164,SorP!$B$1:$B$6230,0))))</f>
        <v>US-NY</v>
      </c>
      <c r="U164" s="238"/>
      <c r="V164" s="270">
        <f>IF(C164="",NA(),MATCH($B164&amp;$C164,'Smelter Look-up'!$J:$J,0))</f>
        <v>590</v>
      </c>
      <c r="W164" s="271"/>
      <c r="X164" s="271">
        <f t="shared" si="22"/>
        <v>0</v>
      </c>
      <c r="Y164" s="271"/>
      <c r="Z164" s="271"/>
      <c r="AB164" s="273" t="str">
        <f t="shared" si="23"/>
        <v>TungstenNiagara Refining LLC</v>
      </c>
    </row>
    <row r="165" spans="1:28" s="272" customFormat="1" ht="82.2" customHeight="1">
      <c r="A165" s="214"/>
      <c r="B165" s="215" t="s">
        <v>1130</v>
      </c>
      <c r="C165" s="354" t="s">
        <v>2328</v>
      </c>
      <c r="D165" s="278"/>
      <c r="E165" s="215" t="s">
        <v>1111</v>
      </c>
      <c r="F165" s="215" t="s">
        <v>1724</v>
      </c>
      <c r="G165" s="215" t="s">
        <v>13459</v>
      </c>
      <c r="H165" s="355">
        <v>0</v>
      </c>
      <c r="I165" s="356" t="s">
        <v>1725</v>
      </c>
      <c r="J165" s="356" t="s">
        <v>13091</v>
      </c>
      <c r="K165" s="357"/>
      <c r="L165" s="357"/>
      <c r="M165" s="357"/>
      <c r="N165" s="357"/>
      <c r="O165" s="357"/>
      <c r="P165" s="358"/>
      <c r="Q165" s="359"/>
      <c r="R165" s="215" t="str">
        <f ca="1">IF(ISERROR($V165),"",OFFSET('Smelter Look-up'!$C$4,$V165-4,0)&amp;"")</f>
        <v>Korea Zinc Co., Ltd.</v>
      </c>
      <c r="S165" s="222" t="str">
        <f t="shared" ref="S165:S195" ca="1" si="24">IF(B165="","",IF(ISERROR(MATCH($E165,CL,0)),"Unknown",INDIRECT("'C'!$A$"&amp;MATCH($E165,CL,0)+1)))</f>
        <v>KR</v>
      </c>
      <c r="T165" s="222" t="str">
        <f ca="1">IF(B165="","",IF(ISERROR(MATCH($J165,SorP!$B$1:$B$6230,0)),"",INDIRECT("'SorP'!$A$"&amp;MATCH($J165,SorP!$B$1:$B$6230,0))))</f>
        <v>KR-11</v>
      </c>
      <c r="U165" s="238"/>
      <c r="V165" s="270">
        <f>IF(C165="",NA(),MATCH($B165&amp;$C165,'Smelter Look-up'!$J:$J,0))</f>
        <v>140</v>
      </c>
      <c r="W165" s="271"/>
      <c r="X165" s="271">
        <f t="shared" ref="X165:X195" si="25">IF(AND(C165="Smelter not listed",OR(LEN(D165)=0,LEN(E165)=0)),1,0)</f>
        <v>0</v>
      </c>
      <c r="Y165" s="271"/>
      <c r="Z165" s="271"/>
      <c r="AB165" s="273" t="str">
        <f t="shared" ref="AB165:AB195" si="26">B165&amp;C165</f>
        <v>GoldKorea Zinc Co., Ltd.</v>
      </c>
    </row>
    <row r="166" spans="1:28" s="272" customFormat="1" ht="82.2" customHeight="1">
      <c r="A166" s="214"/>
      <c r="B166" s="215" t="s">
        <v>1130</v>
      </c>
      <c r="C166" s="354" t="s">
        <v>2540</v>
      </c>
      <c r="D166" s="278"/>
      <c r="E166" s="215" t="s">
        <v>1096</v>
      </c>
      <c r="F166" s="215" t="s">
        <v>2541</v>
      </c>
      <c r="G166" s="215" t="s">
        <v>13459</v>
      </c>
      <c r="H166" s="355">
        <v>0</v>
      </c>
      <c r="I166" s="356" t="s">
        <v>2542</v>
      </c>
      <c r="J166" s="356" t="s">
        <v>1683</v>
      </c>
      <c r="K166" s="357"/>
      <c r="L166" s="357"/>
      <c r="M166" s="357"/>
      <c r="N166" s="357"/>
      <c r="O166" s="357"/>
      <c r="P166" s="358"/>
      <c r="Q166" s="359"/>
      <c r="R166" s="215" t="str">
        <f ca="1">IF(ISERROR($V166),"",OFFSET('Smelter Look-up'!$C$4,$V166-4,0)&amp;"")</f>
        <v>Marsam Metals</v>
      </c>
      <c r="S166" s="222" t="str">
        <f t="shared" ca="1" si="24"/>
        <v>BR</v>
      </c>
      <c r="T166" s="222" t="str">
        <f ca="1">IF(B166="","",IF(ISERROR(MATCH($J166,SorP!$B$1:$B$6230,0)),"",INDIRECT("'SorP'!$A$"&amp;MATCH($J166,SorP!$B$1:$B$6230,0))))</f>
        <v>BR-SP</v>
      </c>
      <c r="U166" s="238"/>
      <c r="V166" s="270">
        <f>IF(C166="",NA(),MATCH($B166&amp;$C166,'Smelter Look-up'!$J:$J,0))</f>
        <v>158</v>
      </c>
      <c r="W166" s="271"/>
      <c r="X166" s="271">
        <f t="shared" si="25"/>
        <v>0</v>
      </c>
      <c r="Y166" s="271"/>
      <c r="Z166" s="271"/>
      <c r="AB166" s="273" t="str">
        <f t="shared" si="26"/>
        <v>GoldMarsam Metals</v>
      </c>
    </row>
    <row r="167" spans="1:28" s="272" customFormat="1" ht="82.2" customHeight="1">
      <c r="A167" s="214"/>
      <c r="B167" s="215" t="s">
        <v>1130</v>
      </c>
      <c r="C167" s="354" t="s">
        <v>2354</v>
      </c>
      <c r="D167" s="278"/>
      <c r="E167" s="215" t="s">
        <v>1109</v>
      </c>
      <c r="F167" s="215" t="s">
        <v>2355</v>
      </c>
      <c r="G167" s="215" t="s">
        <v>13459</v>
      </c>
      <c r="H167" s="355">
        <v>0</v>
      </c>
      <c r="I167" s="356" t="s">
        <v>2356</v>
      </c>
      <c r="J167" s="356" t="s">
        <v>2357</v>
      </c>
      <c r="K167" s="357"/>
      <c r="L167" s="357"/>
      <c r="M167" s="357"/>
      <c r="N167" s="357"/>
      <c r="O167" s="357"/>
      <c r="P167" s="358"/>
      <c r="Q167" s="359"/>
      <c r="R167" s="215" t="str">
        <f ca="1">IF(ISERROR($V167),"",OFFSET('Smelter Look-up'!$C$4,$V167-4,0)&amp;"")</f>
        <v>TOO Tau-Ken-Altyn</v>
      </c>
      <c r="S167" s="222" t="str">
        <f t="shared" ca="1" si="24"/>
        <v>KZ</v>
      </c>
      <c r="T167" s="222" t="str">
        <f ca="1">IF(B167="","",IF(ISERROR(MATCH($J167,SorP!$B$1:$B$6230,0)),"",INDIRECT("'SorP'!$A$"&amp;MATCH($J167,SorP!$B$1:$B$6230,0))))</f>
        <v>KZ-ALA</v>
      </c>
      <c r="U167" s="238"/>
      <c r="V167" s="270">
        <f>IF(C167="",NA(),MATCH($B167&amp;$C167,'Smelter Look-up'!$J:$J,0))</f>
        <v>280</v>
      </c>
      <c r="W167" s="271"/>
      <c r="X167" s="271">
        <f t="shared" si="25"/>
        <v>0</v>
      </c>
      <c r="Y167" s="271"/>
      <c r="Z167" s="271"/>
      <c r="AB167" s="273" t="str">
        <f t="shared" si="26"/>
        <v>GoldTOO Tau-Ken-Altyn</v>
      </c>
    </row>
    <row r="168" spans="1:28" s="272" customFormat="1" ht="82.2" customHeight="1">
      <c r="A168" s="214"/>
      <c r="B168" s="215" t="s">
        <v>1133</v>
      </c>
      <c r="C168" s="354" t="s">
        <v>14038</v>
      </c>
      <c r="D168" s="278"/>
      <c r="E168" s="215" t="s">
        <v>1100</v>
      </c>
      <c r="F168" s="215" t="s">
        <v>14040</v>
      </c>
      <c r="G168" s="215" t="s">
        <v>13459</v>
      </c>
      <c r="H168" s="355">
        <v>0</v>
      </c>
      <c r="I168" s="356" t="s">
        <v>1622</v>
      </c>
      <c r="J168" s="356" t="s">
        <v>13846</v>
      </c>
      <c r="K168" s="357"/>
      <c r="L168" s="357"/>
      <c r="M168" s="357"/>
      <c r="N168" s="357"/>
      <c r="O168" s="357"/>
      <c r="P168" s="358"/>
      <c r="Q168" s="359"/>
      <c r="R168" s="215" t="str">
        <f ca="1">IF(ISERROR($V168),"",OFFSET('Smelter Look-up'!$C$4,$V168-4,0)&amp;"")</f>
        <v>China Molybdenum Tungsten Co., Ltd.</v>
      </c>
      <c r="S168" s="222" t="str">
        <f t="shared" ca="1" si="24"/>
        <v>CN</v>
      </c>
      <c r="T168" s="222" t="str">
        <f ca="1">IF(B168="","",IF(ISERROR(MATCH($J168,SorP!$B$1:$B$6230,0)),"",INDIRECT("'SorP'!$A$"&amp;MATCH($J168,SorP!$B$1:$B$6230,0))))</f>
        <v>CN-HN</v>
      </c>
      <c r="U168" s="238"/>
      <c r="V168" s="270">
        <f>IF(C168="",NA(),MATCH($B168&amp;$C168,'Smelter Look-up'!$J:$J,0))</f>
        <v>546</v>
      </c>
      <c r="W168" s="271"/>
      <c r="X168" s="271">
        <f t="shared" si="25"/>
        <v>0</v>
      </c>
      <c r="Y168" s="271"/>
      <c r="Z168" s="271"/>
      <c r="AB168" s="273" t="str">
        <f t="shared" si="26"/>
        <v>TungstenChina Molybdenum Co., Ltd.</v>
      </c>
    </row>
    <row r="169" spans="1:28" s="272" customFormat="1" ht="82.2" customHeight="1">
      <c r="A169" s="214"/>
      <c r="B169" s="215" t="s">
        <v>1133</v>
      </c>
      <c r="C169" s="354" t="s">
        <v>1859</v>
      </c>
      <c r="D169" s="278"/>
      <c r="E169" s="215" t="s">
        <v>883</v>
      </c>
      <c r="F169" s="215" t="s">
        <v>1860</v>
      </c>
      <c r="G169" s="215" t="s">
        <v>13459</v>
      </c>
      <c r="H169" s="355">
        <v>0</v>
      </c>
      <c r="I169" s="356" t="s">
        <v>1861</v>
      </c>
      <c r="J169" s="356" t="s">
        <v>10236</v>
      </c>
      <c r="K169" s="357"/>
      <c r="L169" s="357"/>
      <c r="M169" s="357"/>
      <c r="N169" s="357"/>
      <c r="O169" s="357"/>
      <c r="P169" s="358"/>
      <c r="Q169" s="359"/>
      <c r="R169" s="215" t="str">
        <f ca="1">IF(ISERROR($V169),"",OFFSET('Smelter Look-up'!$C$4,$V169-4,0)&amp;"")</f>
        <v>Hydrometallurg, JSC</v>
      </c>
      <c r="S169" s="222" t="str">
        <f t="shared" ca="1" si="24"/>
        <v>RU</v>
      </c>
      <c r="T169" s="222" t="str">
        <f ca="1">IF(B169="","",IF(ISERROR(MATCH($J169,SorP!$B$1:$B$6230,0)),"",INDIRECT("'SorP'!$A$"&amp;MATCH($J169,SorP!$B$1:$B$6230,0))))</f>
        <v>RU-KB</v>
      </c>
      <c r="U169" s="238"/>
      <c r="V169" s="270">
        <f>IF(C169="",NA(),MATCH($B169&amp;$C169,'Smelter Look-up'!$J:$J,0))</f>
        <v>571</v>
      </c>
      <c r="W169" s="271"/>
      <c r="X169" s="271">
        <f t="shared" si="25"/>
        <v>0</v>
      </c>
      <c r="Y169" s="271"/>
      <c r="Z169" s="271"/>
      <c r="AB169" s="273" t="str">
        <f t="shared" si="26"/>
        <v>TungstenHydrometallurg, JSC</v>
      </c>
    </row>
    <row r="170" spans="1:28" s="272" customFormat="1" ht="82.2" customHeight="1">
      <c r="A170" s="214"/>
      <c r="B170" s="215" t="s">
        <v>1131</v>
      </c>
      <c r="C170" s="354" t="s">
        <v>12646</v>
      </c>
      <c r="D170" s="278"/>
      <c r="E170" s="215" t="s">
        <v>1096</v>
      </c>
      <c r="F170" s="215" t="s">
        <v>1829</v>
      </c>
      <c r="G170" s="215" t="s">
        <v>13459</v>
      </c>
      <c r="H170" s="355">
        <v>0</v>
      </c>
      <c r="I170" s="356" t="s">
        <v>1732</v>
      </c>
      <c r="J170" s="356" t="s">
        <v>1771</v>
      </c>
      <c r="K170" s="357"/>
      <c r="L170" s="357"/>
      <c r="M170" s="357"/>
      <c r="N170" s="357"/>
      <c r="O170" s="357"/>
      <c r="P170" s="358"/>
      <c r="Q170" s="359"/>
      <c r="R170" s="215" t="str">
        <f ca="1">IF(ISERROR($V170),"",OFFSET('Smelter Look-up'!$C$4,$V170-4,0)&amp;"")</f>
        <v>Resind Industria e Comercio Ltda.</v>
      </c>
      <c r="S170" s="222" t="str">
        <f t="shared" ca="1" si="24"/>
        <v>BR</v>
      </c>
      <c r="T170" s="222" t="str">
        <f ca="1">IF(B170="","",IF(ISERROR(MATCH($J170,SorP!$B$1:$B$6230,0)),"",INDIRECT("'SorP'!$A$"&amp;MATCH($J170,SorP!$B$1:$B$6230,0))))</f>
        <v>BR-MG</v>
      </c>
      <c r="U170" s="238"/>
      <c r="V170" s="270">
        <f>IF(C170="",NA(),MATCH($B170&amp;$C170,'Smelter Look-up'!$J:$J,0))</f>
        <v>495</v>
      </c>
      <c r="W170" s="271"/>
      <c r="X170" s="271">
        <f t="shared" si="25"/>
        <v>0</v>
      </c>
      <c r="Y170" s="271"/>
      <c r="Z170" s="271"/>
      <c r="AB170" s="273" t="str">
        <f t="shared" si="26"/>
        <v>TinResind Industria e Comercio Ltda.</v>
      </c>
    </row>
    <row r="171" spans="1:28" s="272" customFormat="1" ht="82.2" customHeight="1">
      <c r="A171" s="214"/>
      <c r="B171" s="215" t="s">
        <v>1132</v>
      </c>
      <c r="C171" s="354" t="s">
        <v>12646</v>
      </c>
      <c r="D171" s="278"/>
      <c r="E171" s="215" t="s">
        <v>1096</v>
      </c>
      <c r="F171" s="215" t="s">
        <v>1770</v>
      </c>
      <c r="G171" s="215" t="s">
        <v>13459</v>
      </c>
      <c r="H171" s="355">
        <v>0</v>
      </c>
      <c r="I171" s="356" t="s">
        <v>1732</v>
      </c>
      <c r="J171" s="356" t="s">
        <v>1771</v>
      </c>
      <c r="K171" s="357"/>
      <c r="L171" s="357"/>
      <c r="M171" s="357"/>
      <c r="N171" s="357"/>
      <c r="O171" s="357"/>
      <c r="P171" s="358"/>
      <c r="Q171" s="359"/>
      <c r="R171" s="215" t="str">
        <f ca="1">IF(ISERROR($V171),"",OFFSET('Smelter Look-up'!$C$4,$V171-4,0)&amp;"")</f>
        <v>Resind Industria e Comercio Ltda.</v>
      </c>
      <c r="S171" s="222" t="str">
        <f t="shared" ca="1" si="24"/>
        <v>BR</v>
      </c>
      <c r="T171" s="222" t="str">
        <f ca="1">IF(B171="","",IF(ISERROR(MATCH($J171,SorP!$B$1:$B$6230,0)),"",INDIRECT("'SorP'!$A$"&amp;MATCH($J171,SorP!$B$1:$B$6230,0))))</f>
        <v>BR-MG</v>
      </c>
      <c r="U171" s="238"/>
      <c r="V171" s="270">
        <f>IF(C171="",NA(),MATCH($B171&amp;$C171,'Smelter Look-up'!$J:$J,0))</f>
        <v>359</v>
      </c>
      <c r="W171" s="271"/>
      <c r="X171" s="271">
        <f t="shared" si="25"/>
        <v>0</v>
      </c>
      <c r="Y171" s="271"/>
      <c r="Z171" s="271"/>
      <c r="AB171" s="273" t="str">
        <f t="shared" si="26"/>
        <v>TantalumResind Industria e Comercio Ltda.</v>
      </c>
    </row>
    <row r="172" spans="1:28" s="272" customFormat="1" ht="82.2" customHeight="1">
      <c r="A172" s="214"/>
      <c r="B172" s="215" t="s">
        <v>1133</v>
      </c>
      <c r="C172" s="354" t="s">
        <v>2478</v>
      </c>
      <c r="D172" s="278"/>
      <c r="E172" s="215" t="s">
        <v>883</v>
      </c>
      <c r="F172" s="215" t="s">
        <v>2479</v>
      </c>
      <c r="G172" s="215" t="s">
        <v>13459</v>
      </c>
      <c r="H172" s="355">
        <v>0</v>
      </c>
      <c r="I172" s="356" t="s">
        <v>2574</v>
      </c>
      <c r="J172" s="356" t="s">
        <v>10156</v>
      </c>
      <c r="K172" s="357"/>
      <c r="L172" s="357"/>
      <c r="M172" s="357"/>
      <c r="N172" s="357"/>
      <c r="O172" s="357"/>
      <c r="P172" s="358"/>
      <c r="Q172" s="359"/>
      <c r="R172" s="215" t="str">
        <f ca="1">IF(ISERROR($V172),"",OFFSET('Smelter Look-up'!$C$4,$V172-4,0)&amp;"")</f>
        <v>Unecha Refractory metals plant</v>
      </c>
      <c r="S172" s="222" t="str">
        <f t="shared" ca="1" si="24"/>
        <v>RU</v>
      </c>
      <c r="T172" s="222" t="str">
        <f ca="1">IF(B172="","",IF(ISERROR(MATCH($J172,SorP!$B$1:$B$6230,0)),"",INDIRECT("'SorP'!$A$"&amp;MATCH($J172,SorP!$B$1:$B$6230,0))))</f>
        <v>RU-BRY</v>
      </c>
      <c r="U172" s="238"/>
      <c r="V172" s="270">
        <f>IF(C172="",NA(),MATCH($B172&amp;$C172,'Smelter Look-up'!$J:$J,0))</f>
        <v>597</v>
      </c>
      <c r="W172" s="271"/>
      <c r="X172" s="271">
        <f t="shared" si="25"/>
        <v>0</v>
      </c>
      <c r="Y172" s="271"/>
      <c r="Z172" s="271"/>
      <c r="AB172" s="273" t="str">
        <f t="shared" si="26"/>
        <v>TungstenUnecha Refractory metals plant</v>
      </c>
    </row>
    <row r="173" spans="1:28" s="272" customFormat="1" ht="82.2" customHeight="1">
      <c r="A173" s="214"/>
      <c r="B173" s="215" t="s">
        <v>1130</v>
      </c>
      <c r="C173" s="354" t="s">
        <v>2470</v>
      </c>
      <c r="D173" s="278"/>
      <c r="E173" s="215" t="s">
        <v>1091</v>
      </c>
      <c r="F173" s="215" t="s">
        <v>2471</v>
      </c>
      <c r="G173" s="215" t="s">
        <v>13459</v>
      </c>
      <c r="H173" s="355">
        <v>0</v>
      </c>
      <c r="I173" s="356" t="s">
        <v>2481</v>
      </c>
      <c r="J173" s="356" t="s">
        <v>2481</v>
      </c>
      <c r="K173" s="357"/>
      <c r="L173" s="357"/>
      <c r="M173" s="357"/>
      <c r="N173" s="357"/>
      <c r="O173" s="357"/>
      <c r="P173" s="358"/>
      <c r="Q173" s="359"/>
      <c r="R173" s="215" t="str">
        <f ca="1">IF(ISERROR($V173),"",OFFSET('Smelter Look-up'!$C$4,$V173-4,0)&amp;"")</f>
        <v>L'Orfebre S.A.</v>
      </c>
      <c r="S173" s="222" t="str">
        <f t="shared" ca="1" si="24"/>
        <v>AD</v>
      </c>
      <c r="T173" s="222" t="str">
        <f ca="1">IF(B173="","",IF(ISERROR(MATCH($J173,SorP!$B$1:$B$6230,0)),"",INDIRECT("'SorP'!$A$"&amp;MATCH($J173,SorP!$B$1:$B$6230,0))))</f>
        <v>AD-07</v>
      </c>
      <c r="U173" s="238"/>
      <c r="V173" s="270">
        <f>IF(C173="",NA(),MATCH($B173&amp;$C173,'Smelter Look-up'!$J:$J,0))</f>
        <v>152</v>
      </c>
      <c r="W173" s="271"/>
      <c r="X173" s="271">
        <f t="shared" si="25"/>
        <v>0</v>
      </c>
      <c r="Y173" s="271"/>
      <c r="Z173" s="271"/>
      <c r="AB173" s="273" t="str">
        <f t="shared" si="26"/>
        <v>GoldL'Orfebre S.A.</v>
      </c>
    </row>
    <row r="174" spans="1:28" s="272" customFormat="1" ht="82.2" customHeight="1">
      <c r="A174" s="214"/>
      <c r="B174" s="215" t="s">
        <v>1130</v>
      </c>
      <c r="C174" s="354" t="s">
        <v>2534</v>
      </c>
      <c r="D174" s="278"/>
      <c r="E174" s="215" t="s">
        <v>1107</v>
      </c>
      <c r="F174" s="215" t="s">
        <v>2535</v>
      </c>
      <c r="G174" s="215" t="s">
        <v>13459</v>
      </c>
      <c r="H174" s="355">
        <v>0</v>
      </c>
      <c r="I174" s="356" t="s">
        <v>1576</v>
      </c>
      <c r="J174" s="356" t="s">
        <v>6576</v>
      </c>
      <c r="K174" s="357"/>
      <c r="L174" s="357"/>
      <c r="M174" s="357"/>
      <c r="N174" s="357"/>
      <c r="O174" s="357"/>
      <c r="P174" s="358"/>
      <c r="Q174" s="359"/>
      <c r="R174" s="215" t="str">
        <f ca="1">IF(ISERROR($V174),"",OFFSET('Smelter Look-up'!$C$4,$V174-4,0)&amp;"")</f>
        <v>Italpreziosi</v>
      </c>
      <c r="S174" s="222" t="str">
        <f t="shared" ca="1" si="24"/>
        <v>IT</v>
      </c>
      <c r="T174" s="222" t="str">
        <f ca="1">IF(B174="","",IF(ISERROR(MATCH($J174,SorP!$B$1:$B$6230,0)),"",INDIRECT("'SorP'!$A$"&amp;MATCH($J174,SorP!$B$1:$B$6230,0))))</f>
        <v>IT-52</v>
      </c>
      <c r="U174" s="238"/>
      <c r="V174" s="270">
        <f>IF(C174="",NA(),MATCH($B174&amp;$C174,'Smelter Look-up'!$J:$J,0))</f>
        <v>116</v>
      </c>
      <c r="W174" s="271"/>
      <c r="X174" s="271">
        <f t="shared" si="25"/>
        <v>0</v>
      </c>
      <c r="Y174" s="271"/>
      <c r="Z174" s="271"/>
      <c r="AB174" s="273" t="str">
        <f t="shared" si="26"/>
        <v>GoldItalpreziosi</v>
      </c>
    </row>
    <row r="175" spans="1:28" s="272" customFormat="1" ht="82.2" customHeight="1">
      <c r="A175" s="214"/>
      <c r="B175" s="215" t="s">
        <v>1131</v>
      </c>
      <c r="C175" s="354" t="s">
        <v>13149</v>
      </c>
      <c r="D175" s="278"/>
      <c r="E175" s="215" t="s">
        <v>1095</v>
      </c>
      <c r="F175" s="215" t="s">
        <v>1830</v>
      </c>
      <c r="G175" s="215" t="s">
        <v>13459</v>
      </c>
      <c r="H175" s="355">
        <v>0</v>
      </c>
      <c r="I175" s="356" t="s">
        <v>1831</v>
      </c>
      <c r="J175" s="356" t="s">
        <v>3190</v>
      </c>
      <c r="K175" s="357"/>
      <c r="L175" s="357"/>
      <c r="M175" s="357"/>
      <c r="N175" s="357"/>
      <c r="O175" s="357"/>
      <c r="P175" s="358"/>
      <c r="Q175" s="359"/>
      <c r="R175" s="215" t="str">
        <f ca="1">IF(ISERROR($V175),"",OFFSET('Smelter Look-up'!$C$4,$V175-4,0)&amp;"")</f>
        <v>Metallo Belgium N.V.</v>
      </c>
      <c r="S175" s="222" t="str">
        <f t="shared" ca="1" si="24"/>
        <v>BE</v>
      </c>
      <c r="T175" s="222" t="str">
        <f ca="1">IF(B175="","",IF(ISERROR(MATCH($J175,SorP!$B$1:$B$6230,0)),"",INDIRECT("'SorP'!$A$"&amp;MATCH($J175,SorP!$B$1:$B$6230,0))))</f>
        <v>BE-VAN</v>
      </c>
      <c r="U175" s="238"/>
      <c r="V175" s="270">
        <f>IF(C175="",NA(),MATCH($B175&amp;$C175,'Smelter Look-up'!$J:$J,0))</f>
        <v>454</v>
      </c>
      <c r="W175" s="271"/>
      <c r="X175" s="271">
        <f t="shared" si="25"/>
        <v>0</v>
      </c>
      <c r="Y175" s="271"/>
      <c r="Z175" s="271"/>
      <c r="AB175" s="273" t="str">
        <f t="shared" si="26"/>
        <v>TinMetallo Belgium N.V.</v>
      </c>
    </row>
    <row r="176" spans="1:28" s="272" customFormat="1" ht="82.2" customHeight="1">
      <c r="A176" s="214"/>
      <c r="B176" s="215" t="s">
        <v>1131</v>
      </c>
      <c r="C176" s="354" t="s">
        <v>13150</v>
      </c>
      <c r="D176" s="278"/>
      <c r="E176" s="215" t="s">
        <v>1102</v>
      </c>
      <c r="F176" s="215" t="s">
        <v>1832</v>
      </c>
      <c r="G176" s="215" t="s">
        <v>13459</v>
      </c>
      <c r="H176" s="355">
        <v>0</v>
      </c>
      <c r="I176" s="356" t="s">
        <v>1833</v>
      </c>
      <c r="J176" s="356" t="s">
        <v>12624</v>
      </c>
      <c r="K176" s="357"/>
      <c r="L176" s="357"/>
      <c r="M176" s="357"/>
      <c r="N176" s="357"/>
      <c r="O176" s="357"/>
      <c r="P176" s="358"/>
      <c r="Q176" s="359"/>
      <c r="R176" s="215" t="str">
        <f ca="1">IF(ISERROR($V176),"",OFFSET('Smelter Look-up'!$C$4,$V176-4,0)&amp;"")</f>
        <v>Metallo Spain S.L.U.</v>
      </c>
      <c r="S176" s="222" t="str">
        <f t="shared" ca="1" si="24"/>
        <v>ES</v>
      </c>
      <c r="T176" s="222" t="str">
        <f ca="1">IF(B176="","",IF(ISERROR(MATCH($J176,SorP!$B$1:$B$6230,0)),"",INDIRECT("'SorP'!$A$"&amp;MATCH($J176,SorP!$B$1:$B$6230,0))))</f>
        <v>ES-BI</v>
      </c>
      <c r="U176" s="238"/>
      <c r="V176" s="270">
        <f>IF(C176="",NA(),MATCH($B176&amp;$C176,'Smelter Look-up'!$J:$J,0))</f>
        <v>455</v>
      </c>
      <c r="W176" s="271"/>
      <c r="X176" s="271">
        <f t="shared" si="25"/>
        <v>0</v>
      </c>
      <c r="Y176" s="271"/>
      <c r="Z176" s="271"/>
      <c r="AB176" s="273" t="str">
        <f t="shared" si="26"/>
        <v>TinMetallo Spain S.L.U.</v>
      </c>
    </row>
    <row r="177" spans="1:28" s="272" customFormat="1" ht="82.2" customHeight="1">
      <c r="A177" s="214"/>
      <c r="B177" s="215" t="s">
        <v>1130</v>
      </c>
      <c r="C177" s="354" t="s">
        <v>2219</v>
      </c>
      <c r="D177" s="278"/>
      <c r="E177" s="215" t="s">
        <v>1101</v>
      </c>
      <c r="F177" s="215" t="s">
        <v>2222</v>
      </c>
      <c r="G177" s="215" t="s">
        <v>13459</v>
      </c>
      <c r="H177" s="355">
        <v>0</v>
      </c>
      <c r="I177" s="356" t="s">
        <v>1784</v>
      </c>
      <c r="J177" s="356" t="s">
        <v>4271</v>
      </c>
      <c r="K177" s="357"/>
      <c r="L177" s="357"/>
      <c r="M177" s="357"/>
      <c r="N177" s="357"/>
      <c r="O177" s="357"/>
      <c r="P177" s="358"/>
      <c r="Q177" s="359"/>
      <c r="R177" s="215" t="str">
        <f ca="1">IF(ISERROR($V177),"",OFFSET('Smelter Look-up'!$C$4,$V177-4,0)&amp;"")</f>
        <v>SAXONIA Edelmetalle GmbH</v>
      </c>
      <c r="S177" s="222" t="str">
        <f t="shared" ca="1" si="24"/>
        <v>DE</v>
      </c>
      <c r="T177" s="222" t="str">
        <f ca="1">IF(B177="","",IF(ISERROR(MATCH($J177,SorP!$B$1:$B$6230,0)),"",INDIRECT("'SorP'!$A$"&amp;MATCH($J177,SorP!$B$1:$B$6230,0))))</f>
        <v>DE-SN</v>
      </c>
      <c r="U177" s="238"/>
      <c r="V177" s="270">
        <f>IF(C177="",NA(),MATCH($B177&amp;$C177,'Smelter Look-up'!$J:$J,0))</f>
        <v>226</v>
      </c>
      <c r="W177" s="271"/>
      <c r="X177" s="271">
        <f t="shared" si="25"/>
        <v>0</v>
      </c>
      <c r="Y177" s="271"/>
      <c r="Z177" s="271"/>
      <c r="AB177" s="273" t="str">
        <f t="shared" si="26"/>
        <v>GoldSAXONIA Edelmetalle GmbH</v>
      </c>
    </row>
    <row r="178" spans="1:28" s="272" customFormat="1" ht="82.2" customHeight="1">
      <c r="A178" s="214"/>
      <c r="B178" s="215" t="s">
        <v>1130</v>
      </c>
      <c r="C178" s="354" t="s">
        <v>2220</v>
      </c>
      <c r="D178" s="278"/>
      <c r="E178" s="215" t="s">
        <v>1101</v>
      </c>
      <c r="F178" s="215" t="s">
        <v>2223</v>
      </c>
      <c r="G178" s="215" t="s">
        <v>13459</v>
      </c>
      <c r="H178" s="355">
        <v>0</v>
      </c>
      <c r="I178" s="356" t="s">
        <v>1549</v>
      </c>
      <c r="J178" s="356" t="s">
        <v>1550</v>
      </c>
      <c r="K178" s="357"/>
      <c r="L178" s="357"/>
      <c r="M178" s="357"/>
      <c r="N178" s="357"/>
      <c r="O178" s="357"/>
      <c r="P178" s="358"/>
      <c r="Q178" s="359"/>
      <c r="R178" s="215" t="str">
        <f ca="1">IF(ISERROR($V178),"",OFFSET('Smelter Look-up'!$C$4,$V178-4,0)&amp;"")</f>
        <v>WIELAND Edelmetalle GmbH</v>
      </c>
      <c r="S178" s="222" t="str">
        <f t="shared" ca="1" si="24"/>
        <v>DE</v>
      </c>
      <c r="T178" s="222" t="str">
        <f ca="1">IF(B178="","",IF(ISERROR(MATCH($J178,SorP!$B$1:$B$6230,0)),"",INDIRECT("'SorP'!$A$"&amp;MATCH($J178,SorP!$B$1:$B$6230,0))))</f>
        <v>DE-BW</v>
      </c>
      <c r="U178" s="238"/>
      <c r="V178" s="270">
        <f>IF(C178="",NA(),MATCH($B178&amp;$C178,'Smelter Look-up'!$J:$J,0))</f>
        <v>292</v>
      </c>
      <c r="W178" s="271"/>
      <c r="X178" s="271">
        <f t="shared" si="25"/>
        <v>0</v>
      </c>
      <c r="Y178" s="271"/>
      <c r="Z178" s="271"/>
      <c r="AB178" s="273" t="str">
        <f t="shared" si="26"/>
        <v>GoldWIELAND Edelmetalle GmbH</v>
      </c>
    </row>
    <row r="179" spans="1:28" s="272" customFormat="1" ht="82.2" customHeight="1">
      <c r="A179" s="214"/>
      <c r="B179" s="215" t="s">
        <v>1133</v>
      </c>
      <c r="C179" s="354" t="s">
        <v>2371</v>
      </c>
      <c r="D179" s="278"/>
      <c r="E179" s="215" t="s">
        <v>881</v>
      </c>
      <c r="F179" s="215" t="s">
        <v>2292</v>
      </c>
      <c r="G179" s="215" t="s">
        <v>13459</v>
      </c>
      <c r="H179" s="355">
        <v>0</v>
      </c>
      <c r="I179" s="356" t="s">
        <v>2293</v>
      </c>
      <c r="J179" s="356" t="s">
        <v>2294</v>
      </c>
      <c r="K179" s="357"/>
      <c r="L179" s="357"/>
      <c r="M179" s="357"/>
      <c r="N179" s="357"/>
      <c r="O179" s="357"/>
      <c r="P179" s="358"/>
      <c r="Q179" s="359"/>
      <c r="R179" s="215" t="str">
        <f ca="1">IF(ISERROR($V179),"",OFFSET('Smelter Look-up'!$C$4,$V179-4,0)&amp;"")</f>
        <v>Philippine Chuangxin Industrial Co., Inc.</v>
      </c>
      <c r="S179" s="222" t="str">
        <f t="shared" ca="1" si="24"/>
        <v>PH</v>
      </c>
      <c r="T179" s="222" t="str">
        <f ca="1">IF(B179="","",IF(ISERROR(MATCH($J179,SorP!$B$1:$B$6230,0)),"",INDIRECT("'SorP'!$A$"&amp;MATCH($J179,SorP!$B$1:$B$6230,0))))</f>
        <v>PH-BUL</v>
      </c>
      <c r="U179" s="238"/>
      <c r="V179" s="270">
        <f>IF(C179="",NA(),MATCH($B179&amp;$C179,'Smelter Look-up'!$J:$J,0))</f>
        <v>595</v>
      </c>
      <c r="W179" s="271"/>
      <c r="X179" s="271">
        <f t="shared" si="25"/>
        <v>0</v>
      </c>
      <c r="Y179" s="271"/>
      <c r="Z179" s="271"/>
      <c r="AB179" s="273" t="str">
        <f t="shared" si="26"/>
        <v>TungstenPhilippine Chuangxin Industrial Co., Inc.</v>
      </c>
    </row>
    <row r="180" spans="1:28" s="272" customFormat="1" ht="82.2" customHeight="1">
      <c r="A180" s="214"/>
      <c r="B180" s="215" t="s">
        <v>1133</v>
      </c>
      <c r="C180" s="354" t="s">
        <v>2297</v>
      </c>
      <c r="D180" s="278"/>
      <c r="E180" s="215" t="s">
        <v>1100</v>
      </c>
      <c r="F180" s="215" t="s">
        <v>2298</v>
      </c>
      <c r="G180" s="215" t="s">
        <v>13459</v>
      </c>
      <c r="H180" s="355">
        <v>0</v>
      </c>
      <c r="I180" s="356" t="s">
        <v>1787</v>
      </c>
      <c r="J180" s="356" t="s">
        <v>13842</v>
      </c>
      <c r="K180" s="357"/>
      <c r="L180" s="357"/>
      <c r="M180" s="357"/>
      <c r="N180" s="357"/>
      <c r="O180" s="357"/>
      <c r="P180" s="358"/>
      <c r="Q180" s="359"/>
      <c r="R180" s="215" t="str">
        <f ca="1">IF(ISERROR($V180),"",OFFSET('Smelter Look-up'!$C$4,$V180-4,0)&amp;"")</f>
        <v>Xinfeng Huarui Tungsten &amp; Molybdenum New Material Co., Ltd.</v>
      </c>
      <c r="S180" s="222" t="str">
        <f t="shared" ca="1" si="24"/>
        <v>CN</v>
      </c>
      <c r="T180" s="222" t="str">
        <f ca="1">IF(B180="","",IF(ISERROR(MATCH($J180,SorP!$B$1:$B$6230,0)),"",INDIRECT("'SorP'!$A$"&amp;MATCH($J180,SorP!$B$1:$B$6230,0))))</f>
        <v>CN-JX</v>
      </c>
      <c r="U180" s="238"/>
      <c r="V180" s="270">
        <f>IF(C180="",NA(),MATCH($B180&amp;$C180,'Smelter Look-up'!$J:$J,0))</f>
        <v>606</v>
      </c>
      <c r="W180" s="271"/>
      <c r="X180" s="271">
        <f t="shared" si="25"/>
        <v>0</v>
      </c>
      <c r="Y180" s="271"/>
      <c r="Z180" s="271"/>
      <c r="AB180" s="273" t="str">
        <f t="shared" si="26"/>
        <v>TungstenXinfeng Huarui Tungsten &amp; Molybdenum New Material Co., Ltd.</v>
      </c>
    </row>
    <row r="181" spans="1:28" s="272" customFormat="1" ht="82.2" customHeight="1">
      <c r="A181" s="214"/>
      <c r="B181" s="215" t="s">
        <v>1133</v>
      </c>
      <c r="C181" s="354" t="s">
        <v>2285</v>
      </c>
      <c r="D181" s="278"/>
      <c r="E181" s="215" t="s">
        <v>1096</v>
      </c>
      <c r="F181" s="215" t="s">
        <v>2286</v>
      </c>
      <c r="G181" s="215" t="s">
        <v>13459</v>
      </c>
      <c r="H181" s="355">
        <v>0</v>
      </c>
      <c r="I181" s="356" t="s">
        <v>2287</v>
      </c>
      <c r="J181" s="356" t="s">
        <v>1683</v>
      </c>
      <c r="K181" s="357"/>
      <c r="L181" s="357"/>
      <c r="M181" s="357"/>
      <c r="N181" s="357"/>
      <c r="O181" s="357"/>
      <c r="P181" s="358"/>
      <c r="Q181" s="359"/>
      <c r="R181" s="215" t="str">
        <f ca="1">IF(ISERROR($V181),"",OFFSET('Smelter Look-up'!$C$4,$V181-4,0)&amp;"")</f>
        <v>ACL Metais Eireli</v>
      </c>
      <c r="S181" s="222" t="str">
        <f t="shared" ca="1" si="24"/>
        <v>BR</v>
      </c>
      <c r="T181" s="222" t="str">
        <f ca="1">IF(B181="","",IF(ISERROR(MATCH($J181,SorP!$B$1:$B$6230,0)),"",INDIRECT("'SorP'!$A$"&amp;MATCH($J181,SorP!$B$1:$B$6230,0))))</f>
        <v>BR-SP</v>
      </c>
      <c r="U181" s="238"/>
      <c r="V181" s="270">
        <f>IF(C181="",NA(),MATCH($B181&amp;$C181,'Smelter Look-up'!$J:$J,0))</f>
        <v>535</v>
      </c>
      <c r="W181" s="271"/>
      <c r="X181" s="271">
        <f t="shared" si="25"/>
        <v>0</v>
      </c>
      <c r="Y181" s="271"/>
      <c r="Z181" s="271"/>
      <c r="AB181" s="273" t="str">
        <f t="shared" si="26"/>
        <v>TungstenACL Metais Eireli</v>
      </c>
    </row>
    <row r="182" spans="1:28" s="272" customFormat="1" ht="82.2" customHeight="1">
      <c r="A182" s="214"/>
      <c r="B182" s="215" t="s">
        <v>1131</v>
      </c>
      <c r="C182" s="354" t="s">
        <v>14033</v>
      </c>
      <c r="D182" s="278"/>
      <c r="E182" s="215" t="s">
        <v>892</v>
      </c>
      <c r="F182" s="215" t="s">
        <v>14034</v>
      </c>
      <c r="G182" s="215" t="s">
        <v>13459</v>
      </c>
      <c r="H182" s="355">
        <v>0</v>
      </c>
      <c r="I182" s="356" t="s">
        <v>14060</v>
      </c>
      <c r="J182" s="356" t="s">
        <v>12344</v>
      </c>
      <c r="K182" s="357"/>
      <c r="L182" s="357"/>
      <c r="M182" s="357"/>
      <c r="N182" s="357"/>
      <c r="O182" s="357"/>
      <c r="P182" s="358"/>
      <c r="Q182" s="359"/>
      <c r="R182" s="215" t="str">
        <f ca="1">IF(ISERROR($V182),"",OFFSET('Smelter Look-up'!$C$4,$V182-4,0)&amp;"")</f>
        <v>Thai Nguyen Mining and Metallurgy Co., Ltd.</v>
      </c>
      <c r="S182" s="222" t="str">
        <f t="shared" ca="1" si="24"/>
        <v>VN</v>
      </c>
      <c r="T182" s="222" t="str">
        <f ca="1">IF(B182="","",IF(ISERROR(MATCH($J182,SorP!$B$1:$B$6230,0)),"",INDIRECT("'SorP'!$A$"&amp;MATCH($J182,SorP!$B$1:$B$6230,0))))</f>
        <v>VN-69</v>
      </c>
      <c r="U182" s="238"/>
      <c r="V182" s="270">
        <f>IF(C182="",NA(),MATCH($B182&amp;$C182,'Smelter Look-up'!$J:$J,0))</f>
        <v>501</v>
      </c>
      <c r="W182" s="271"/>
      <c r="X182" s="271">
        <f t="shared" si="25"/>
        <v>0</v>
      </c>
      <c r="Y182" s="271"/>
      <c r="Z182" s="271"/>
      <c r="AB182" s="273" t="str">
        <f t="shared" si="26"/>
        <v>TinThai Nguyen Mining and Metallurgy Co., Ltd.</v>
      </c>
    </row>
    <row r="183" spans="1:28" s="272" customFormat="1" ht="82.2" customHeight="1">
      <c r="A183" s="214"/>
      <c r="B183" s="215" t="s">
        <v>1132</v>
      </c>
      <c r="C183" s="354" t="s">
        <v>2288</v>
      </c>
      <c r="D183" s="278"/>
      <c r="E183" s="215" t="s">
        <v>1100</v>
      </c>
      <c r="F183" s="215" t="s">
        <v>2289</v>
      </c>
      <c r="G183" s="215" t="s">
        <v>13459</v>
      </c>
      <c r="H183" s="355">
        <v>0</v>
      </c>
      <c r="I183" s="356" t="s">
        <v>1751</v>
      </c>
      <c r="J183" s="356" t="s">
        <v>13842</v>
      </c>
      <c r="K183" s="357"/>
      <c r="L183" s="357"/>
      <c r="M183" s="357"/>
      <c r="N183" s="357"/>
      <c r="O183" s="357"/>
      <c r="P183" s="358"/>
      <c r="Q183" s="359"/>
      <c r="R183" s="215" t="str">
        <f ca="1">IF(ISERROR($V183),"",OFFSET('Smelter Look-up'!$C$4,$V183-4,0)&amp;"")</f>
        <v>Jiangxi Tuohong New Raw Material</v>
      </c>
      <c r="S183" s="222" t="str">
        <f t="shared" ca="1" si="24"/>
        <v>CN</v>
      </c>
      <c r="T183" s="222" t="str">
        <f ca="1">IF(B183="","",IF(ISERROR(MATCH($J183,SorP!$B$1:$B$6230,0)),"",INDIRECT("'SorP'!$A$"&amp;MATCH($J183,SorP!$B$1:$B$6230,0))))</f>
        <v>CN-JX</v>
      </c>
      <c r="U183" s="238"/>
      <c r="V183" s="270">
        <f>IF(C183="",NA(),MATCH($B183&amp;$C183,'Smelter Look-up'!$J:$J,0))</f>
        <v>334</v>
      </c>
      <c r="W183" s="271"/>
      <c r="X183" s="271">
        <f t="shared" si="25"/>
        <v>0</v>
      </c>
      <c r="Y183" s="271"/>
      <c r="Z183" s="271"/>
      <c r="AB183" s="273" t="str">
        <f t="shared" si="26"/>
        <v>TantalumJiangxi Tuohong New Raw Material</v>
      </c>
    </row>
    <row r="184" spans="1:28" s="272" customFormat="1" ht="82.2" customHeight="1">
      <c r="A184" s="214"/>
      <c r="B184" s="215" t="s">
        <v>1133</v>
      </c>
      <c r="C184" s="354" t="s">
        <v>2295</v>
      </c>
      <c r="D184" s="278"/>
      <c r="E184" s="215" t="s">
        <v>1111</v>
      </c>
      <c r="F184" s="215" t="s">
        <v>2296</v>
      </c>
      <c r="G184" s="215" t="s">
        <v>13459</v>
      </c>
      <c r="H184" s="355">
        <v>0</v>
      </c>
      <c r="I184" s="356" t="s">
        <v>13161</v>
      </c>
      <c r="J184" s="356" t="s">
        <v>13086</v>
      </c>
      <c r="K184" s="357"/>
      <c r="L184" s="357"/>
      <c r="M184" s="357"/>
      <c r="N184" s="357"/>
      <c r="O184" s="357"/>
      <c r="P184" s="358"/>
      <c r="Q184" s="359"/>
      <c r="R184" s="215" t="str">
        <f ca="1">IF(ISERROR($V184),"",OFFSET('Smelter Look-up'!$C$4,$V184-4,0)&amp;"")</f>
        <v>Woltech Korea Co., Ltd.</v>
      </c>
      <c r="S184" s="222" t="str">
        <f t="shared" ca="1" si="24"/>
        <v>KR</v>
      </c>
      <c r="T184" s="222" t="str">
        <f ca="1">IF(B184="","",IF(ISERROR(MATCH($J184,SorP!$B$1:$B$6230,0)),"",INDIRECT("'SorP'!$A$"&amp;MATCH($J184,SorP!$B$1:$B$6230,0))))</f>
        <v>KR-47</v>
      </c>
      <c r="U184" s="238"/>
      <c r="V184" s="270">
        <f>IF(C184="",NA(),MATCH($B184&amp;$C184,'Smelter Look-up'!$J:$J,0))</f>
        <v>602</v>
      </c>
      <c r="W184" s="271"/>
      <c r="X184" s="271">
        <f t="shared" si="25"/>
        <v>0</v>
      </c>
      <c r="Y184" s="271"/>
      <c r="Z184" s="271"/>
      <c r="AB184" s="273" t="str">
        <f t="shared" si="26"/>
        <v>TungstenWoltech Korea Co., Ltd.</v>
      </c>
    </row>
    <row r="185" spans="1:28" s="272" customFormat="1" ht="82.2" customHeight="1">
      <c r="A185" s="214"/>
      <c r="B185" s="215" t="s">
        <v>1131</v>
      </c>
      <c r="C185" s="354" t="s">
        <v>2301</v>
      </c>
      <c r="D185" s="278"/>
      <c r="E185" s="215" t="s">
        <v>1100</v>
      </c>
      <c r="F185" s="215" t="s">
        <v>2302</v>
      </c>
      <c r="G185" s="215" t="s">
        <v>13459</v>
      </c>
      <c r="H185" s="355">
        <v>0</v>
      </c>
      <c r="I185" s="356" t="s">
        <v>1787</v>
      </c>
      <c r="J185" s="356" t="s">
        <v>13842</v>
      </c>
      <c r="K185" s="357"/>
      <c r="L185" s="357"/>
      <c r="M185" s="357"/>
      <c r="N185" s="357"/>
      <c r="O185" s="357"/>
      <c r="P185" s="358"/>
      <c r="Q185" s="359"/>
      <c r="R185" s="215" t="str">
        <f ca="1">IF(ISERROR($V185),"",OFFSET('Smelter Look-up'!$C$4,$V185-4,0)&amp;"")</f>
        <v>HuiChang Hill Tin Industry Co., Ltd.</v>
      </c>
      <c r="S185" s="222" t="str">
        <f t="shared" ca="1" si="24"/>
        <v>CN</v>
      </c>
      <c r="T185" s="222" t="str">
        <f ca="1">IF(B185="","",IF(ISERROR(MATCH($J185,SorP!$B$1:$B$6230,0)),"",INDIRECT("'SorP'!$A$"&amp;MATCH($J185,SorP!$B$1:$B$6230,0))))</f>
        <v>CN-JX</v>
      </c>
      <c r="U185" s="238"/>
      <c r="V185" s="270">
        <f>IF(C185="",NA(),MATCH($B185&amp;$C185,'Smelter Look-up'!$J:$J,0))</f>
        <v>437</v>
      </c>
      <c r="W185" s="271"/>
      <c r="X185" s="271">
        <f t="shared" si="25"/>
        <v>0</v>
      </c>
      <c r="Y185" s="271"/>
      <c r="Z185" s="271"/>
      <c r="AB185" s="273" t="str">
        <f t="shared" si="26"/>
        <v>TinHuiChang Hill Tin Industry Co., Ltd.</v>
      </c>
    </row>
    <row r="186" spans="1:28" s="272" customFormat="1" ht="82.2" customHeight="1">
      <c r="A186" s="214"/>
      <c r="B186" s="215" t="s">
        <v>1133</v>
      </c>
      <c r="C186" s="354" t="s">
        <v>2573</v>
      </c>
      <c r="D186" s="278"/>
      <c r="E186" s="215" t="s">
        <v>883</v>
      </c>
      <c r="F186" s="215" t="s">
        <v>2290</v>
      </c>
      <c r="G186" s="215" t="s">
        <v>13459</v>
      </c>
      <c r="H186" s="355">
        <v>0</v>
      </c>
      <c r="I186" s="356" t="s">
        <v>2291</v>
      </c>
      <c r="J186" s="356" t="s">
        <v>10169</v>
      </c>
      <c r="K186" s="357"/>
      <c r="L186" s="357"/>
      <c r="M186" s="357"/>
      <c r="N186" s="357"/>
      <c r="O186" s="357"/>
      <c r="P186" s="358"/>
      <c r="Q186" s="359"/>
      <c r="R186" s="215" t="str">
        <f ca="1">IF(ISERROR($V186),"",OFFSET('Smelter Look-up'!$C$4,$V186-4,0)&amp;"")</f>
        <v>Moliren Ltd.</v>
      </c>
      <c r="S186" s="222" t="str">
        <f t="shared" ca="1" si="24"/>
        <v>RU</v>
      </c>
      <c r="T186" s="222" t="str">
        <f ca="1">IF(B186="","",IF(ISERROR(MATCH($J186,SorP!$B$1:$B$6230,0)),"",INDIRECT("'SorP'!$A$"&amp;MATCH($J186,SorP!$B$1:$B$6230,0))))</f>
        <v>RU-MOS</v>
      </c>
      <c r="U186" s="238"/>
      <c r="V186" s="270">
        <f>IF(C186="",NA(),MATCH($B186&amp;$C186,'Smelter Look-up'!$J:$J,0))</f>
        <v>589</v>
      </c>
      <c r="W186" s="271"/>
      <c r="X186" s="271">
        <f t="shared" si="25"/>
        <v>0</v>
      </c>
      <c r="Y186" s="271"/>
      <c r="Z186" s="271"/>
      <c r="AB186" s="273" t="str">
        <f t="shared" si="26"/>
        <v>TungstenMoliren Ltd.</v>
      </c>
    </row>
    <row r="187" spans="1:28" s="272" customFormat="1" ht="82.2" customHeight="1">
      <c r="A187" s="214"/>
      <c r="B187" s="215" t="s">
        <v>1132</v>
      </c>
      <c r="C187" s="354" t="s">
        <v>14091</v>
      </c>
      <c r="D187" s="278"/>
      <c r="E187" s="215" t="s">
        <v>14290</v>
      </c>
      <c r="F187" s="215" t="s">
        <v>2362</v>
      </c>
      <c r="G187" s="215" t="s">
        <v>13459</v>
      </c>
      <c r="H187" s="355">
        <v>0</v>
      </c>
      <c r="I187" s="356" t="s">
        <v>2379</v>
      </c>
      <c r="J187" s="356" t="s">
        <v>2379</v>
      </c>
      <c r="K187" s="357"/>
      <c r="L187" s="357"/>
      <c r="M187" s="357"/>
      <c r="N187" s="357"/>
      <c r="O187" s="357"/>
      <c r="P187" s="358"/>
      <c r="Q187" s="359"/>
      <c r="R187" s="215" t="str">
        <f ca="1">IF(ISERROR($V187),"",OFFSET('Smelter Look-up'!$C$4,$V187-4,0)&amp;"")</f>
        <v>Meta Materials</v>
      </c>
      <c r="S187" s="222" t="str">
        <f t="shared" ca="1" si="24"/>
        <v>MK</v>
      </c>
      <c r="T187" s="222" t="str">
        <f ca="1">IF(B187="","",IF(ISERROR(MATCH($J187,SorP!$B$1:$B$6230,0)),"",INDIRECT("'SorP'!$A$"&amp;MATCH($J187,SorP!$B$1:$B$6230,0))))</f>
        <v>MK-85</v>
      </c>
      <c r="U187" s="238"/>
      <c r="V187" s="270">
        <f>IF(C187="",NA(),MATCH($B187&amp;$C187,'Smelter Look-up'!$J:$J,0))</f>
        <v>356</v>
      </c>
      <c r="W187" s="271"/>
      <c r="X187" s="271">
        <f t="shared" si="25"/>
        <v>0</v>
      </c>
      <c r="Y187" s="271"/>
      <c r="Z187" s="271"/>
      <c r="AB187" s="273" t="str">
        <f t="shared" si="26"/>
        <v>TantalumPRG Dooel</v>
      </c>
    </row>
    <row r="188" spans="1:28" s="272" customFormat="1" ht="82.2" customHeight="1">
      <c r="A188" s="214"/>
      <c r="B188" s="215" t="s">
        <v>1131</v>
      </c>
      <c r="C188" s="354" t="s">
        <v>15615</v>
      </c>
      <c r="D188" s="278"/>
      <c r="E188" s="215" t="s">
        <v>1100</v>
      </c>
      <c r="F188" s="215" t="s">
        <v>15616</v>
      </c>
      <c r="G188" s="215" t="s">
        <v>13459</v>
      </c>
      <c r="H188" s="355">
        <v>0</v>
      </c>
      <c r="I188" s="356" t="s">
        <v>15617</v>
      </c>
      <c r="J188" s="356" t="s">
        <v>13826</v>
      </c>
      <c r="K188" s="357"/>
      <c r="L188" s="357"/>
      <c r="M188" s="357"/>
      <c r="N188" s="357"/>
      <c r="O188" s="357"/>
      <c r="P188" s="358"/>
      <c r="Q188" s="359"/>
      <c r="R188" s="215" t="str">
        <f ca="1">IF(ISERROR($V188),"",OFFSET('Smelter Look-up'!$C$4,$V188-4,0)&amp;"")</f>
        <v/>
      </c>
      <c r="S188" s="222" t="str">
        <f t="shared" ca="1" si="24"/>
        <v>CN</v>
      </c>
      <c r="T188" s="222" t="str">
        <f ca="1">IF(B188="","",IF(ISERROR(MATCH($J188,SorP!$B$1:$B$6230,0)),"",INDIRECT("'SorP'!$A$"&amp;MATCH($J188,SorP!$B$1:$B$6230,0))))</f>
        <v>CN-GX</v>
      </c>
      <c r="U188" s="238"/>
      <c r="V188" s="270" t="e">
        <f>IF(C188="",NA(),MATCH($B188&amp;$C188,'Smelter Look-up'!$J:$J,0))</f>
        <v>#N/A</v>
      </c>
      <c r="W188" s="271"/>
      <c r="X188" s="271">
        <f t="shared" si="25"/>
        <v>0</v>
      </c>
      <c r="Y188" s="271"/>
      <c r="Z188" s="271"/>
      <c r="AB188" s="273" t="str">
        <f t="shared" si="26"/>
        <v>TinGuanyang Guida Nonferrous Metal Smelting Plant</v>
      </c>
    </row>
    <row r="189" spans="1:28" s="272" customFormat="1" ht="82.2" customHeight="1">
      <c r="A189" s="214"/>
      <c r="B189" s="215" t="s">
        <v>1130</v>
      </c>
      <c r="C189" s="354" t="s">
        <v>13142</v>
      </c>
      <c r="D189" s="278"/>
      <c r="E189" s="215" t="s">
        <v>1111</v>
      </c>
      <c r="F189" s="215" t="s">
        <v>2483</v>
      </c>
      <c r="G189" s="215" t="s">
        <v>13459</v>
      </c>
      <c r="H189" s="355">
        <v>0</v>
      </c>
      <c r="I189" s="356" t="s">
        <v>13158</v>
      </c>
      <c r="J189" s="356" t="s">
        <v>13088</v>
      </c>
      <c r="K189" s="357"/>
      <c r="L189" s="357"/>
      <c r="M189" s="357"/>
      <c r="N189" s="357"/>
      <c r="O189" s="357"/>
      <c r="P189" s="358"/>
      <c r="Q189" s="359"/>
      <c r="R189" s="215" t="str">
        <f ca="1">IF(ISERROR($V189),"",OFFSET('Smelter Look-up'!$C$4,$V189-4,0)&amp;"")</f>
        <v>SungEel HiMetal Co., Ltd.</v>
      </c>
      <c r="S189" s="222" t="str">
        <f t="shared" ca="1" si="24"/>
        <v>KR</v>
      </c>
      <c r="T189" s="222" t="str">
        <f ca="1">IF(B189="","",IF(ISERROR(MATCH($J189,SorP!$B$1:$B$6230,0)),"",INDIRECT("'SorP'!$A$"&amp;MATCH($J189,SorP!$B$1:$B$6230,0))))</f>
        <v>KR-45</v>
      </c>
      <c r="U189" s="238"/>
      <c r="V189" s="270">
        <f>IF(C189="",NA(),MATCH($B189&amp;$C189,'Smelter Look-up'!$J:$J,0))</f>
        <v>260</v>
      </c>
      <c r="W189" s="271"/>
      <c r="X189" s="271">
        <f t="shared" si="25"/>
        <v>0</v>
      </c>
      <c r="Y189" s="271"/>
      <c r="Z189" s="271"/>
      <c r="AB189" s="273" t="str">
        <f t="shared" si="26"/>
        <v>GoldSungEel HiMetal Co., Ltd.</v>
      </c>
    </row>
    <row r="190" spans="1:28" s="272" customFormat="1" ht="82.2" customHeight="1">
      <c r="A190" s="214"/>
      <c r="B190" s="215" t="s">
        <v>1131</v>
      </c>
      <c r="C190" s="354" t="s">
        <v>2562</v>
      </c>
      <c r="D190" s="278"/>
      <c r="E190" s="215" t="s">
        <v>1100</v>
      </c>
      <c r="F190" s="215" t="s">
        <v>2563</v>
      </c>
      <c r="G190" s="215" t="s">
        <v>13459</v>
      </c>
      <c r="H190" s="355">
        <v>0</v>
      </c>
      <c r="I190" s="356" t="s">
        <v>1839</v>
      </c>
      <c r="J190" s="356" t="s">
        <v>13847</v>
      </c>
      <c r="K190" s="357"/>
      <c r="L190" s="357"/>
      <c r="M190" s="357"/>
      <c r="N190" s="357"/>
      <c r="O190" s="357"/>
      <c r="P190" s="358"/>
      <c r="Q190" s="359"/>
      <c r="R190" s="215" t="str">
        <f ca="1">IF(ISERROR($V190),"",OFFSET('Smelter Look-up'!$C$4,$V190-4,0)&amp;"")</f>
        <v>Guangdong Hanhe Non-Ferrous Metal Co., Ltd.</v>
      </c>
      <c r="S190" s="222" t="str">
        <f t="shared" ca="1" si="24"/>
        <v>CN</v>
      </c>
      <c r="T190" s="222" t="str">
        <f ca="1">IF(B190="","",IF(ISERROR(MATCH($J190,SorP!$B$1:$B$6230,0)),"",INDIRECT("'SorP'!$A$"&amp;MATCH($J190,SorP!$B$1:$B$6230,0))))</f>
        <v>CN-GD</v>
      </c>
      <c r="U190" s="238"/>
      <c r="V190" s="270">
        <f>IF(C190="",NA(),MATCH($B190&amp;$C190,'Smelter Look-up'!$J:$J,0))</f>
        <v>434</v>
      </c>
      <c r="W190" s="271"/>
      <c r="X190" s="271">
        <f t="shared" si="25"/>
        <v>0</v>
      </c>
      <c r="Y190" s="271"/>
      <c r="Z190" s="271"/>
      <c r="AB190" s="273" t="str">
        <f t="shared" si="26"/>
        <v>TinGuangdong Hanhe Non-Ferrous Metal Co., Ltd.</v>
      </c>
    </row>
    <row r="191" spans="1:28" s="272" customFormat="1" ht="82.2" customHeight="1">
      <c r="A191" s="214"/>
      <c r="B191" s="215" t="s">
        <v>1133</v>
      </c>
      <c r="C191" s="354" t="s">
        <v>2571</v>
      </c>
      <c r="D191" s="278"/>
      <c r="E191" s="215" t="s">
        <v>1100</v>
      </c>
      <c r="F191" s="215" t="s">
        <v>2572</v>
      </c>
      <c r="G191" s="215" t="s">
        <v>13459</v>
      </c>
      <c r="H191" s="355">
        <v>0</v>
      </c>
      <c r="I191" s="356" t="s">
        <v>2576</v>
      </c>
      <c r="J191" s="356" t="s">
        <v>13846</v>
      </c>
      <c r="K191" s="357"/>
      <c r="L191" s="357"/>
      <c r="M191" s="357"/>
      <c r="N191" s="357"/>
      <c r="O191" s="357"/>
      <c r="P191" s="358"/>
      <c r="Q191" s="359"/>
      <c r="R191" s="215" t="str">
        <f ca="1">IF(ISERROR($V191),"",OFFSET('Smelter Look-up'!$C$4,$V191-4,0)&amp;"")</f>
        <v>Hunan Litian Tungsten Industry Co., Ltd.</v>
      </c>
      <c r="S191" s="222" t="str">
        <f t="shared" ca="1" si="24"/>
        <v>CN</v>
      </c>
      <c r="T191" s="222" t="str">
        <f ca="1">IF(B191="","",IF(ISERROR(MATCH($J191,SorP!$B$1:$B$6230,0)),"",INDIRECT("'SorP'!$A$"&amp;MATCH($J191,SorP!$B$1:$B$6230,0))))</f>
        <v>CN-HN</v>
      </c>
      <c r="U191" s="238"/>
      <c r="V191" s="270">
        <f>IF(C191="",NA(),MATCH($B191&amp;$C191,'Smelter Look-up'!$J:$J,0))</f>
        <v>570</v>
      </c>
      <c r="W191" s="271"/>
      <c r="X191" s="271">
        <f t="shared" si="25"/>
        <v>0</v>
      </c>
      <c r="Y191" s="271"/>
      <c r="Z191" s="271"/>
      <c r="AB191" s="273" t="str">
        <f t="shared" si="26"/>
        <v>TungstenHunan Litian Tungsten Industry Co., Ltd.</v>
      </c>
    </row>
    <row r="192" spans="1:28" s="272" customFormat="1" ht="82.2" customHeight="1">
      <c r="A192" s="214"/>
      <c r="B192" s="215" t="s">
        <v>1131</v>
      </c>
      <c r="C192" s="354" t="s">
        <v>13146</v>
      </c>
      <c r="D192" s="278"/>
      <c r="E192" s="215" t="s">
        <v>1100</v>
      </c>
      <c r="F192" s="215" t="s">
        <v>13147</v>
      </c>
      <c r="G192" s="215" t="s">
        <v>13459</v>
      </c>
      <c r="H192" s="355">
        <v>0</v>
      </c>
      <c r="I192" s="356" t="s">
        <v>13167</v>
      </c>
      <c r="J192" s="356" t="s">
        <v>13825</v>
      </c>
      <c r="K192" s="357"/>
      <c r="L192" s="357"/>
      <c r="M192" s="357"/>
      <c r="N192" s="357"/>
      <c r="O192" s="357"/>
      <c r="P192" s="358"/>
      <c r="Q192" s="359"/>
      <c r="R192" s="215" t="str">
        <f ca="1">IF(ISERROR($V192),"",OFFSET('Smelter Look-up'!$C$4,$V192-4,0)&amp;"")</f>
        <v>Chifeng Dajingzi Tin Industry Co., Ltd.</v>
      </c>
      <c r="S192" s="222" t="str">
        <f t="shared" ca="1" si="24"/>
        <v>CN</v>
      </c>
      <c r="T192" s="222" t="str">
        <f ca="1">IF(B192="","",IF(ISERROR(MATCH($J192,SorP!$B$1:$B$6230,0)),"",INDIRECT("'SorP'!$A$"&amp;MATCH($J192,SorP!$B$1:$B$6230,0))))</f>
        <v>CN-NM</v>
      </c>
      <c r="U192" s="238"/>
      <c r="V192" s="270">
        <f>IF(C192="",NA(),MATCH($B192&amp;$C192,'Smelter Look-up'!$J:$J,0))</f>
        <v>393</v>
      </c>
      <c r="W192" s="271"/>
      <c r="X192" s="271">
        <f t="shared" si="25"/>
        <v>0</v>
      </c>
      <c r="Y192" s="271"/>
      <c r="Z192" s="271"/>
      <c r="AB192" s="273" t="str">
        <f t="shared" si="26"/>
        <v>TinChifeng Dajingzi Tin Industry Co., Ltd.</v>
      </c>
    </row>
    <row r="193" spans="1:28" s="272" customFormat="1" ht="82.2" customHeight="1">
      <c r="A193" s="214"/>
      <c r="B193" s="215" t="s">
        <v>1131</v>
      </c>
      <c r="C193" s="354" t="s">
        <v>13153</v>
      </c>
      <c r="D193" s="278"/>
      <c r="E193" s="215" t="s">
        <v>1105</v>
      </c>
      <c r="F193" s="215" t="s">
        <v>14272</v>
      </c>
      <c r="G193" s="215" t="s">
        <v>13459</v>
      </c>
      <c r="H193" s="355">
        <v>0</v>
      </c>
      <c r="I193" s="356" t="s">
        <v>15618</v>
      </c>
      <c r="J193" s="356" t="s">
        <v>13066</v>
      </c>
      <c r="K193" s="357"/>
      <c r="L193" s="357"/>
      <c r="M193" s="357"/>
      <c r="N193" s="357"/>
      <c r="O193" s="357"/>
      <c r="P193" s="358"/>
      <c r="Q193" s="359"/>
      <c r="R193" s="215" t="str">
        <f ca="1">IF(ISERROR($V193),"",OFFSET('Smelter Look-up'!$C$4,$V193-4,0)&amp;"")</f>
        <v>PT Bangka Serumpun</v>
      </c>
      <c r="S193" s="222" t="str">
        <f t="shared" ca="1" si="24"/>
        <v>ID</v>
      </c>
      <c r="T193" s="222" t="str">
        <f ca="1">IF(B193="","",IF(ISERROR(MATCH($J193,SorP!$B$1:$B$6230,0)),"",INDIRECT("'SorP'!$A$"&amp;MATCH($J193,SorP!$B$1:$B$6230,0))))</f>
        <v>ID-BB</v>
      </c>
      <c r="U193" s="238"/>
      <c r="V193" s="270">
        <f>IF(C193="",NA(),MATCH($B193&amp;$C193,'Smelter Look-up'!$J:$J,0))</f>
        <v>479</v>
      </c>
      <c r="W193" s="271"/>
      <c r="X193" s="271">
        <f t="shared" si="25"/>
        <v>0</v>
      </c>
      <c r="Y193" s="271"/>
      <c r="Z193" s="271"/>
      <c r="AB193" s="273" t="str">
        <f t="shared" si="26"/>
        <v>TinPT Bangka Serumpun</v>
      </c>
    </row>
    <row r="194" spans="1:28" s="272" customFormat="1" ht="82.2" customHeight="1">
      <c r="A194" s="214"/>
      <c r="B194" s="215" t="s">
        <v>1131</v>
      </c>
      <c r="C194" s="354" t="s">
        <v>13402</v>
      </c>
      <c r="D194" s="278"/>
      <c r="E194" s="215" t="s">
        <v>2463</v>
      </c>
      <c r="F194" s="215" t="s">
        <v>13403</v>
      </c>
      <c r="G194" s="215" t="s">
        <v>13459</v>
      </c>
      <c r="H194" s="355">
        <v>0</v>
      </c>
      <c r="I194" s="356" t="s">
        <v>13404</v>
      </c>
      <c r="J194" s="356" t="s">
        <v>1749</v>
      </c>
      <c r="K194" s="357"/>
      <c r="L194" s="357"/>
      <c r="M194" s="357"/>
      <c r="N194" s="357"/>
      <c r="O194" s="357"/>
      <c r="P194" s="358"/>
      <c r="Q194" s="359"/>
      <c r="R194" s="215" t="str">
        <f ca="1">IF(ISERROR($V194),"",OFFSET('Smelter Look-up'!$C$4,$V194-4,0)&amp;"")</f>
        <v>Tin Technology &amp; Refining</v>
      </c>
      <c r="S194" s="222" t="str">
        <f t="shared" ca="1" si="24"/>
        <v>US</v>
      </c>
      <c r="T194" s="222" t="str">
        <f ca="1">IF(B194="","",IF(ISERROR(MATCH($J194,SorP!$B$1:$B$6230,0)),"",INDIRECT("'SorP'!$A$"&amp;MATCH($J194,SorP!$B$1:$B$6230,0))))</f>
        <v>US-PA</v>
      </c>
      <c r="U194" s="238"/>
      <c r="V194" s="270">
        <f>IF(C194="",NA(),MATCH($B194&amp;$C194,'Smelter Look-up'!$J:$J,0))</f>
        <v>507</v>
      </c>
      <c r="W194" s="271"/>
      <c r="X194" s="271">
        <f t="shared" si="25"/>
        <v>0</v>
      </c>
      <c r="Y194" s="271"/>
      <c r="Z194" s="271"/>
      <c r="AB194" s="273" t="str">
        <f t="shared" si="26"/>
        <v>TinTin Technology &amp; Refining</v>
      </c>
    </row>
    <row r="195" spans="1:28" s="272" customFormat="1" ht="82.2" customHeight="1">
      <c r="A195" s="214"/>
      <c r="B195" s="215" t="s">
        <v>1131</v>
      </c>
      <c r="C195" s="354" t="s">
        <v>14027</v>
      </c>
      <c r="D195" s="278"/>
      <c r="E195" s="215" t="s">
        <v>1100</v>
      </c>
      <c r="F195" s="215" t="s">
        <v>14028</v>
      </c>
      <c r="G195" s="215" t="s">
        <v>13459</v>
      </c>
      <c r="H195" s="355">
        <v>0</v>
      </c>
      <c r="I195" s="356" t="s">
        <v>14066</v>
      </c>
      <c r="J195" s="356" t="s">
        <v>13840</v>
      </c>
      <c r="K195" s="357"/>
      <c r="L195" s="357"/>
      <c r="M195" s="357"/>
      <c r="N195" s="357"/>
      <c r="O195" s="357"/>
      <c r="P195" s="358"/>
      <c r="Q195" s="359"/>
      <c r="R195" s="215" t="str">
        <f ca="1">IF(ISERROR($V195),"",OFFSET('Smelter Look-up'!$C$4,$V195-4,0)&amp;"")</f>
        <v>Ma'anshan Weitai Tin Co., Ltd.</v>
      </c>
      <c r="S195" s="222" t="str">
        <f t="shared" ca="1" si="24"/>
        <v>CN</v>
      </c>
      <c r="T195" s="222" t="str">
        <f ca="1">IF(B195="","",IF(ISERROR(MATCH($J195,SorP!$B$1:$B$6230,0)),"",INDIRECT("'SorP'!$A$"&amp;MATCH($J195,SorP!$B$1:$B$6230,0))))</f>
        <v>CN-AH</v>
      </c>
      <c r="U195" s="238"/>
      <c r="V195" s="270">
        <f>IF(C195="",NA(),MATCH($B195&amp;$C195,'Smelter Look-up'!$J:$J,0))</f>
        <v>447</v>
      </c>
      <c r="W195" s="271"/>
      <c r="X195" s="271">
        <f t="shared" si="25"/>
        <v>0</v>
      </c>
      <c r="Y195" s="271"/>
      <c r="Z195" s="271"/>
      <c r="AB195" s="273" t="str">
        <f t="shared" si="26"/>
        <v>TinMa'anshan Weitai Tin Co., Ltd.</v>
      </c>
    </row>
    <row r="196" spans="1:28" s="272" customFormat="1" ht="82.2" customHeight="1">
      <c r="A196" s="214"/>
      <c r="B196" s="215" t="s">
        <v>1131</v>
      </c>
      <c r="C196" s="360" t="s">
        <v>15403</v>
      </c>
      <c r="D196" s="278"/>
      <c r="E196" s="215" t="s">
        <v>1105</v>
      </c>
      <c r="F196" s="361" t="s">
        <v>15404</v>
      </c>
      <c r="G196" s="215" t="s">
        <v>13459</v>
      </c>
      <c r="H196" s="355" t="s">
        <v>15618</v>
      </c>
      <c r="I196" s="356" t="s">
        <v>15618</v>
      </c>
      <c r="J196" s="356" t="s">
        <v>15618</v>
      </c>
      <c r="K196" s="357"/>
      <c r="L196" s="357"/>
      <c r="M196" s="357"/>
      <c r="N196" s="357"/>
      <c r="O196" s="357"/>
      <c r="P196" s="358"/>
      <c r="Q196" s="359"/>
      <c r="R196" s="215" t="str">
        <f ca="1">IF(ISERROR($V196),"",OFFSET('Smelter Look-up'!$C$4,$V196-4,0)&amp;"")</f>
        <v>PT Rajawali Rimba Perkasa</v>
      </c>
      <c r="S196" s="222" t="str">
        <f t="shared" ref="S196" ca="1" si="27">IF(B196="","",IF(ISERROR(MATCH($E196,CL,0)),"Unknown",INDIRECT("'C'!$A$"&amp;MATCH($E196,CL,0)+1)))</f>
        <v>ID</v>
      </c>
      <c r="T196" s="222" t="str">
        <f ca="1">IF(B196="","",IF(ISERROR(MATCH($J196,SorP!$B$1:$B$6230,0)),"",INDIRECT("'SorP'!$A$"&amp;MATCH($J196,SorP!$B$1:$B$6230,0))))</f>
        <v/>
      </c>
      <c r="U196" s="238"/>
      <c r="V196" s="270">
        <f>IF(C196="",NA(),MATCH($B196&amp;$C196,'Smelter Look-up'!$J:$J,0))</f>
        <v>485</v>
      </c>
      <c r="W196" s="271"/>
      <c r="X196" s="271">
        <f t="shared" ref="X196" si="28">IF(AND(C196="Smelter not listed",OR(LEN(D196)=0,LEN(E196)=0)),1,0)</f>
        <v>0</v>
      </c>
      <c r="Y196" s="271"/>
      <c r="Z196" s="271"/>
      <c r="AB196" s="273" t="str">
        <f t="shared" ref="AB196" si="29">B196&amp;C196</f>
        <v>TinPT Rajawali Rimba Perkasa</v>
      </c>
    </row>
    <row r="197" spans="1:28" s="272" customFormat="1" ht="82.2" customHeight="1">
      <c r="A197" s="214"/>
      <c r="B197" s="215" t="s">
        <v>1131</v>
      </c>
      <c r="C197" s="354" t="s">
        <v>14093</v>
      </c>
      <c r="D197" s="278"/>
      <c r="E197" s="215" t="s">
        <v>13324</v>
      </c>
      <c r="F197" s="215" t="s">
        <v>14108</v>
      </c>
      <c r="G197" s="215" t="s">
        <v>13459</v>
      </c>
      <c r="H197" s="355">
        <v>0</v>
      </c>
      <c r="I197" s="356" t="s">
        <v>14120</v>
      </c>
      <c r="J197" s="356" t="s">
        <v>10274</v>
      </c>
      <c r="K197" s="357"/>
      <c r="L197" s="357"/>
      <c r="M197" s="357"/>
      <c r="N197" s="357"/>
      <c r="O197" s="357"/>
      <c r="P197" s="358"/>
      <c r="Q197" s="359"/>
      <c r="R197" s="215" t="str">
        <f ca="1">IF(ISERROR($V197),"",OFFSET('Smelter Look-up'!$C$4,$V197-4,0)&amp;"")</f>
        <v>Luna Smelter, Ltd.</v>
      </c>
      <c r="S197" s="222" t="str">
        <f t="shared" ref="S197:S228" ca="1" si="30">IF(B197="","",IF(ISERROR(MATCH($E197,CL,0)),"Unknown",INDIRECT("'C'!$A$"&amp;MATCH($E197,CL,0)+1)))</f>
        <v>RW</v>
      </c>
      <c r="T197" s="222" t="str">
        <f ca="1">IF(B197="","",IF(ISERROR(MATCH($J197,SorP!$B$1:$B$6230,0)),"",INDIRECT("'SorP'!$A$"&amp;MATCH($J197,SorP!$B$1:$B$6230,0))))</f>
        <v>RW-01</v>
      </c>
      <c r="U197" s="238"/>
      <c r="V197" s="270">
        <f>IF(C197="",NA(),MATCH($B197&amp;$C197,'Smelter Look-up'!$J:$J,0))</f>
        <v>446</v>
      </c>
      <c r="W197" s="271"/>
      <c r="X197" s="271">
        <f t="shared" ref="X197:X228" si="31">IF(AND(C197="Smelter not listed",OR(LEN(D197)=0,LEN(E197)=0)),1,0)</f>
        <v>0</v>
      </c>
      <c r="Y197" s="271"/>
      <c r="Z197" s="271"/>
      <c r="AB197" s="273" t="str">
        <f t="shared" ref="AB197:AB228" si="32">B197&amp;C197</f>
        <v>TinLuna Smelter, Ltd.</v>
      </c>
    </row>
    <row r="198" spans="1:28" s="272" customFormat="1" ht="82.2" customHeight="1">
      <c r="A198" s="214"/>
      <c r="B198" s="215" t="s">
        <v>1133</v>
      </c>
      <c r="C198" s="354" t="s">
        <v>14047</v>
      </c>
      <c r="D198" s="278"/>
      <c r="E198" s="215" t="s">
        <v>1111</v>
      </c>
      <c r="F198" s="215" t="s">
        <v>14048</v>
      </c>
      <c r="G198" s="215" t="s">
        <v>13459</v>
      </c>
      <c r="H198" s="355">
        <v>0</v>
      </c>
      <c r="I198" s="356" t="s">
        <v>14062</v>
      </c>
      <c r="J198" s="356" t="s">
        <v>13085</v>
      </c>
      <c r="K198" s="357"/>
      <c r="L198" s="357"/>
      <c r="M198" s="357"/>
      <c r="N198" s="357"/>
      <c r="O198" s="357"/>
      <c r="P198" s="358"/>
      <c r="Q198" s="359"/>
      <c r="R198" s="215" t="str">
        <f ca="1">IF(ISERROR($V198),"",OFFSET('Smelter Look-up'!$C$4,$V198-4,0)&amp;"")</f>
        <v>KGETS Co., Ltd.</v>
      </c>
      <c r="S198" s="222" t="str">
        <f t="shared" ca="1" si="30"/>
        <v>KR</v>
      </c>
      <c r="T198" s="222" t="str">
        <f ca="1">IF(B198="","",IF(ISERROR(MATCH($J198,SorP!$B$1:$B$6230,0)),"",INDIRECT("'SorP'!$A$"&amp;MATCH($J198,SorP!$B$1:$B$6230,0))))</f>
        <v>KR-41</v>
      </c>
      <c r="U198" s="238"/>
      <c r="V198" s="270">
        <f>IF(C198="",NA(),MATCH($B198&amp;$C198,'Smelter Look-up'!$J:$J,0))</f>
        <v>584</v>
      </c>
      <c r="W198" s="271"/>
      <c r="X198" s="271">
        <f t="shared" si="31"/>
        <v>0</v>
      </c>
      <c r="Y198" s="271"/>
      <c r="Z198" s="271"/>
      <c r="AB198" s="273" t="str">
        <f t="shared" si="32"/>
        <v>TungstenKGETS Co., Ltd.</v>
      </c>
    </row>
    <row r="199" spans="1:28" s="272" customFormat="1" ht="82.2" customHeight="1">
      <c r="A199" s="214"/>
      <c r="B199" s="215" t="s">
        <v>1131</v>
      </c>
      <c r="C199" s="354" t="s">
        <v>14035</v>
      </c>
      <c r="D199" s="278"/>
      <c r="E199" s="215" t="s">
        <v>1100</v>
      </c>
      <c r="F199" s="215" t="s">
        <v>14036</v>
      </c>
      <c r="G199" s="215" t="s">
        <v>13459</v>
      </c>
      <c r="H199" s="355">
        <v>0</v>
      </c>
      <c r="I199" s="356" t="s">
        <v>2477</v>
      </c>
      <c r="J199" s="356" t="s">
        <v>13851</v>
      </c>
      <c r="K199" s="357"/>
      <c r="L199" s="357"/>
      <c r="M199" s="357"/>
      <c r="N199" s="357"/>
      <c r="O199" s="357"/>
      <c r="P199" s="358"/>
      <c r="Q199" s="359"/>
      <c r="R199" s="215" t="str">
        <f ca="1">IF(ISERROR($V199),"",OFFSET('Smelter Look-up'!$C$4,$V199-4,0)&amp;"")</f>
        <v>Yunnan Yunfan Non-ferrous Metals Co., Ltd.</v>
      </c>
      <c r="S199" s="222" t="str">
        <f t="shared" ca="1" si="30"/>
        <v>CN</v>
      </c>
      <c r="T199" s="222" t="str">
        <f ca="1">IF(B199="","",IF(ISERROR(MATCH($J199,SorP!$B$1:$B$6230,0)),"",INDIRECT("'SorP'!$A$"&amp;MATCH($J199,SorP!$B$1:$B$6230,0))))</f>
        <v>CN-YN</v>
      </c>
      <c r="U199" s="238"/>
      <c r="V199" s="270">
        <f>IF(C199="",NA(),MATCH($B199&amp;$C199,'Smelter Look-up'!$J:$J,0))</f>
        <v>528</v>
      </c>
      <c r="W199" s="271"/>
      <c r="X199" s="271">
        <f t="shared" si="31"/>
        <v>0</v>
      </c>
      <c r="Y199" s="271"/>
      <c r="Z199" s="271"/>
      <c r="AB199" s="273" t="str">
        <f t="shared" si="32"/>
        <v>TinYunnan Yunfan Non-ferrous Metals Co., Ltd.</v>
      </c>
    </row>
    <row r="200" spans="1:28" s="272" customFormat="1" ht="82.2" customHeight="1">
      <c r="A200" s="214"/>
      <c r="B200" s="215" t="s">
        <v>1133</v>
      </c>
      <c r="C200" s="354" t="s">
        <v>14042</v>
      </c>
      <c r="D200" s="278"/>
      <c r="E200" s="215" t="s">
        <v>1100</v>
      </c>
      <c r="F200" s="215" t="s">
        <v>14043</v>
      </c>
      <c r="G200" s="215" t="s">
        <v>13459</v>
      </c>
      <c r="H200" s="355">
        <v>0</v>
      </c>
      <c r="I200" s="356" t="s">
        <v>14068</v>
      </c>
      <c r="J200" s="356" t="s">
        <v>13841</v>
      </c>
      <c r="K200" s="357"/>
      <c r="L200" s="357"/>
      <c r="M200" s="357"/>
      <c r="N200" s="357"/>
      <c r="O200" s="357"/>
      <c r="P200" s="358"/>
      <c r="Q200" s="359"/>
      <c r="R200" s="215" t="str">
        <f ca="1">IF(ISERROR($V200),"",OFFSET('Smelter Look-up'!$C$4,$V200-4,0)&amp;"")</f>
        <v>Fujian Ganmin RareMetal Co., Ltd.</v>
      </c>
      <c r="S200" s="222" t="str">
        <f t="shared" ca="1" si="30"/>
        <v>CN</v>
      </c>
      <c r="T200" s="222" t="str">
        <f ca="1">IF(B200="","",IF(ISERROR(MATCH($J200,SorP!$B$1:$B$6230,0)),"",INDIRECT("'SorP'!$A$"&amp;MATCH($J200,SorP!$B$1:$B$6230,0))))</f>
        <v>CN-FJ</v>
      </c>
      <c r="U200" s="238"/>
      <c r="V200" s="270">
        <f>IF(C200="",NA(),MATCH($B200&amp;$C200,'Smelter Look-up'!$J:$J,0))</f>
        <v>553</v>
      </c>
      <c r="W200" s="271"/>
      <c r="X200" s="271">
        <f t="shared" si="31"/>
        <v>0</v>
      </c>
      <c r="Y200" s="271"/>
      <c r="Z200" s="271"/>
      <c r="AB200" s="273" t="str">
        <f t="shared" si="32"/>
        <v>TungstenFujian Ganmin RareMetal Co., Ltd.</v>
      </c>
    </row>
    <row r="201" spans="1:28" s="272" customFormat="1" ht="82.2" customHeight="1">
      <c r="A201" s="214"/>
      <c r="B201" s="215" t="s">
        <v>1133</v>
      </c>
      <c r="C201" s="354" t="s">
        <v>14049</v>
      </c>
      <c r="D201" s="278"/>
      <c r="E201" s="215" t="s">
        <v>2462</v>
      </c>
      <c r="F201" s="215" t="s">
        <v>14050</v>
      </c>
      <c r="G201" s="215" t="s">
        <v>13459</v>
      </c>
      <c r="H201" s="355">
        <v>0</v>
      </c>
      <c r="I201" s="356" t="s">
        <v>14063</v>
      </c>
      <c r="J201" s="356" t="s">
        <v>11694</v>
      </c>
      <c r="K201" s="357"/>
      <c r="L201" s="357"/>
      <c r="M201" s="357"/>
      <c r="N201" s="357"/>
      <c r="O201" s="357"/>
      <c r="P201" s="358"/>
      <c r="Q201" s="359"/>
      <c r="R201" s="215" t="str">
        <f ca="1">IF(ISERROR($V201),"",OFFSET('Smelter Look-up'!$C$4,$V201-4,0)&amp;"")</f>
        <v>Lianyou Metals Co., Ltd.</v>
      </c>
      <c r="S201" s="222" t="str">
        <f t="shared" ca="1" si="30"/>
        <v>TW</v>
      </c>
      <c r="T201" s="222" t="str">
        <f ca="1">IF(B201="","",IF(ISERROR(MATCH($J201,SorP!$B$1:$B$6230,0)),"",INDIRECT("'SorP'!$A$"&amp;MATCH($J201,SorP!$B$1:$B$6230,0))))</f>
        <v>TW-PIF</v>
      </c>
      <c r="U201" s="238"/>
      <c r="V201" s="270">
        <f>IF(C201="",NA(),MATCH($B201&amp;$C201,'Smelter Look-up'!$J:$J,0))</f>
        <v>585</v>
      </c>
      <c r="W201" s="271"/>
      <c r="X201" s="271">
        <f t="shared" si="31"/>
        <v>0</v>
      </c>
      <c r="Y201" s="271"/>
      <c r="Z201" s="271"/>
      <c r="AB201" s="273" t="str">
        <f t="shared" si="32"/>
        <v>TungstenLianyou Metals Co., Ltd.</v>
      </c>
    </row>
    <row r="202" spans="1:28" s="272" customFormat="1" ht="82.2" customHeight="1">
      <c r="A202" s="214"/>
      <c r="B202" s="215" t="s">
        <v>1133</v>
      </c>
      <c r="C202" s="354" t="s">
        <v>14045</v>
      </c>
      <c r="D202" s="278"/>
      <c r="E202" s="215" t="s">
        <v>883</v>
      </c>
      <c r="F202" s="215" t="s">
        <v>14046</v>
      </c>
      <c r="G202" s="215" t="s">
        <v>13459</v>
      </c>
      <c r="H202" s="355">
        <v>0</v>
      </c>
      <c r="I202" s="356" t="s">
        <v>14061</v>
      </c>
      <c r="J202" s="356" t="s">
        <v>10153</v>
      </c>
      <c r="K202" s="357"/>
      <c r="L202" s="357"/>
      <c r="M202" s="357"/>
      <c r="N202" s="357"/>
      <c r="O202" s="357"/>
      <c r="P202" s="358"/>
      <c r="Q202" s="359"/>
      <c r="R202" s="215" t="str">
        <f ca="1">IF(ISERROR($V202),"",OFFSET('Smelter Look-up'!$C$4,$V202-4,0)&amp;"")</f>
        <v>JSC "Kirovgrad Hard Alloys Plant"</v>
      </c>
      <c r="S202" s="222" t="str">
        <f t="shared" ca="1" si="30"/>
        <v>RU</v>
      </c>
      <c r="T202" s="222" t="str">
        <f ca="1">IF(B202="","",IF(ISERROR(MATCH($J202,SorP!$B$1:$B$6230,0)),"",INDIRECT("'SorP'!$A$"&amp;MATCH($J202,SorP!$B$1:$B$6230,0))))</f>
        <v>RU-SVE</v>
      </c>
      <c r="U202" s="238"/>
      <c r="V202" s="270">
        <f>IF(C202="",NA(),MATCH($B202&amp;$C202,'Smelter Look-up'!$J:$J,0))</f>
        <v>581</v>
      </c>
      <c r="W202" s="271"/>
      <c r="X202" s="271">
        <f t="shared" si="31"/>
        <v>0</v>
      </c>
      <c r="Y202" s="271"/>
      <c r="Z202" s="271"/>
      <c r="AB202" s="273" t="str">
        <f t="shared" si="32"/>
        <v>TungstenJSC "Kirovgrad Hard Alloys Plant"</v>
      </c>
    </row>
    <row r="203" spans="1:28" s="272" customFormat="1" ht="82.2" customHeight="1">
      <c r="A203" s="214"/>
      <c r="B203" s="215" t="s">
        <v>1133</v>
      </c>
      <c r="C203" s="354" t="s">
        <v>14099</v>
      </c>
      <c r="D203" s="278"/>
      <c r="E203" s="215" t="s">
        <v>883</v>
      </c>
      <c r="F203" s="215" t="s">
        <v>14114</v>
      </c>
      <c r="G203" s="215" t="s">
        <v>13459</v>
      </c>
      <c r="H203" s="355">
        <v>0</v>
      </c>
      <c r="I203" s="356" t="s">
        <v>14123</v>
      </c>
      <c r="J203" s="356" t="s">
        <v>14124</v>
      </c>
      <c r="K203" s="357"/>
      <c r="L203" s="357"/>
      <c r="M203" s="357"/>
      <c r="N203" s="357"/>
      <c r="O203" s="357"/>
      <c r="P203" s="358"/>
      <c r="Q203" s="359"/>
      <c r="R203" s="215" t="str">
        <f ca="1">IF(ISERROR($V203),"",OFFSET('Smelter Look-up'!$C$4,$V203-4,0)&amp;"")</f>
        <v>NPP Tyazhmetprom LLC</v>
      </c>
      <c r="S203" s="222" t="str">
        <f t="shared" ca="1" si="30"/>
        <v>RU</v>
      </c>
      <c r="T203" s="222" t="str">
        <f ca="1">IF(B203="","",IF(ISERROR(MATCH($J203,SorP!$B$1:$B$6230,0)),"",INDIRECT("'SorP'!$A$"&amp;MATCH($J203,SorP!$B$1:$B$6230,0))))</f>
        <v>RU-CHE</v>
      </c>
      <c r="U203" s="238"/>
      <c r="V203" s="270">
        <f>IF(C203="",NA(),MATCH($B203&amp;$C203,'Smelter Look-up'!$J:$J,0))</f>
        <v>591</v>
      </c>
      <c r="W203" s="271"/>
      <c r="X203" s="271">
        <f t="shared" si="31"/>
        <v>0</v>
      </c>
      <c r="Y203" s="271"/>
      <c r="Z203" s="271"/>
      <c r="AB203" s="273" t="str">
        <f t="shared" si="32"/>
        <v>TungstenNPP Tyazhmetprom LLC</v>
      </c>
    </row>
    <row r="204" spans="1:28" s="272" customFormat="1" ht="82.2" customHeight="1">
      <c r="A204" s="214"/>
      <c r="B204" s="215" t="s">
        <v>1130</v>
      </c>
      <c r="C204" s="354" t="s">
        <v>14076</v>
      </c>
      <c r="D204" s="278"/>
      <c r="E204" s="215" t="s">
        <v>13205</v>
      </c>
      <c r="F204" s="215" t="s">
        <v>14101</v>
      </c>
      <c r="G204" s="215" t="s">
        <v>13459</v>
      </c>
      <c r="H204" s="355">
        <v>0</v>
      </c>
      <c r="I204" s="356" t="s">
        <v>14116</v>
      </c>
      <c r="J204" s="356" t="s">
        <v>3966</v>
      </c>
      <c r="K204" s="357"/>
      <c r="L204" s="357"/>
      <c r="M204" s="357"/>
      <c r="N204" s="357"/>
      <c r="O204" s="357"/>
      <c r="P204" s="358"/>
      <c r="Q204" s="359"/>
      <c r="R204" s="215" t="str">
        <f ca="1">IF(ISERROR($V204),"",OFFSET('Smelter Look-up'!$C$4,$V204-4,0)&amp;"")</f>
        <v>C.I Metales Procesados Industriales SAS</v>
      </c>
      <c r="S204" s="222" t="str">
        <f t="shared" ca="1" si="30"/>
        <v>CO</v>
      </c>
      <c r="T204" s="222" t="str">
        <f ca="1">IF(B204="","",IF(ISERROR(MATCH($J204,SorP!$B$1:$B$6230,0)),"",INDIRECT("'SorP'!$A$"&amp;MATCH($J204,SorP!$B$1:$B$6230,0))))</f>
        <v>CO-CUN</v>
      </c>
      <c r="U204" s="238"/>
      <c r="V204" s="270">
        <f>IF(C204="",NA(),MATCH($B204&amp;$C204,'Smelter Look-up'!$J:$J,0))</f>
        <v>41</v>
      </c>
      <c r="W204" s="271"/>
      <c r="X204" s="271">
        <f t="shared" si="31"/>
        <v>0</v>
      </c>
      <c r="Y204" s="271"/>
      <c r="Z204" s="271"/>
      <c r="AB204" s="273" t="str">
        <f t="shared" si="32"/>
        <v>GoldC.I Metales Procesados Industriales SAS</v>
      </c>
    </row>
    <row r="205" spans="1:28" s="272" customFormat="1" ht="82.2" customHeight="1">
      <c r="A205" s="214"/>
      <c r="B205" s="215" t="s">
        <v>1130</v>
      </c>
      <c r="C205" s="354" t="s">
        <v>14079</v>
      </c>
      <c r="D205" s="278"/>
      <c r="E205" s="215" t="s">
        <v>1108</v>
      </c>
      <c r="F205" s="215" t="s">
        <v>14102</v>
      </c>
      <c r="G205" s="215" t="s">
        <v>13459</v>
      </c>
      <c r="H205" s="355">
        <v>0</v>
      </c>
      <c r="I205" s="356" t="s">
        <v>14117</v>
      </c>
      <c r="J205" s="356" t="s">
        <v>1582</v>
      </c>
      <c r="K205" s="357"/>
      <c r="L205" s="357"/>
      <c r="M205" s="357"/>
      <c r="N205" s="357"/>
      <c r="O205" s="357"/>
      <c r="P205" s="358"/>
      <c r="Q205" s="359"/>
      <c r="R205" s="215" t="str">
        <f ca="1">IF(ISERROR($V205),"",OFFSET('Smelter Look-up'!$C$4,$V205-4,0)&amp;"")</f>
        <v>Eco-System Recycling Co., Ltd. North Plant</v>
      </c>
      <c r="S205" s="222" t="str">
        <f t="shared" ca="1" si="30"/>
        <v>JP</v>
      </c>
      <c r="T205" s="222" t="str">
        <f ca="1">IF(B205="","",IF(ISERROR(MATCH($J205,SorP!$B$1:$B$6230,0)),"",INDIRECT("'SorP'!$A$"&amp;MATCH($J205,SorP!$B$1:$B$6230,0))))</f>
        <v>JP-05</v>
      </c>
      <c r="U205" s="238"/>
      <c r="V205" s="270">
        <f>IF(C205="",NA(),MATCH($B205&amp;$C205,'Smelter Look-up'!$J:$J,0))</f>
        <v>71</v>
      </c>
      <c r="W205" s="271"/>
      <c r="X205" s="271">
        <f t="shared" si="31"/>
        <v>0</v>
      </c>
      <c r="Y205" s="271"/>
      <c r="Z205" s="271"/>
      <c r="AB205" s="273" t="str">
        <f t="shared" si="32"/>
        <v>GoldEco-System Recycling Co., Ltd. North Plant</v>
      </c>
    </row>
    <row r="206" spans="1:28" s="272" customFormat="1" ht="82.2" customHeight="1">
      <c r="A206" s="214"/>
      <c r="B206" s="215" t="s">
        <v>1130</v>
      </c>
      <c r="C206" s="354" t="s">
        <v>14080</v>
      </c>
      <c r="D206" s="278"/>
      <c r="E206" s="215" t="s">
        <v>1108</v>
      </c>
      <c r="F206" s="215" t="s">
        <v>14103</v>
      </c>
      <c r="G206" s="215" t="s">
        <v>13459</v>
      </c>
      <c r="H206" s="355">
        <v>0</v>
      </c>
      <c r="I206" s="356" t="s">
        <v>6793</v>
      </c>
      <c r="J206" s="356" t="s">
        <v>6793</v>
      </c>
      <c r="K206" s="357"/>
      <c r="L206" s="357"/>
      <c r="M206" s="357"/>
      <c r="N206" s="357"/>
      <c r="O206" s="357"/>
      <c r="P206" s="358"/>
      <c r="Q206" s="359"/>
      <c r="R206" s="215" t="str">
        <f ca="1">IF(ISERROR($V206),"",OFFSET('Smelter Look-up'!$C$4,$V206-4,0)&amp;"")</f>
        <v>Eco-System Recycling Co., Ltd. West Plant</v>
      </c>
      <c r="S206" s="222" t="str">
        <f t="shared" ca="1" si="30"/>
        <v>JP</v>
      </c>
      <c r="T206" s="222" t="str">
        <f ca="1">IF(B206="","",IF(ISERROR(MATCH($J206,SorP!$B$1:$B$6230,0)),"",INDIRECT("'SorP'!$A$"&amp;MATCH($J206,SorP!$B$1:$B$6230,0))))</f>
        <v>JP-33</v>
      </c>
      <c r="U206" s="238"/>
      <c r="V206" s="270">
        <f>IF(C206="",NA(),MATCH($B206&amp;$C206,'Smelter Look-up'!$J:$J,0))</f>
        <v>72</v>
      </c>
      <c r="W206" s="271"/>
      <c r="X206" s="271">
        <f t="shared" si="31"/>
        <v>0</v>
      </c>
      <c r="Y206" s="271"/>
      <c r="Z206" s="271"/>
      <c r="AB206" s="273" t="str">
        <f t="shared" si="32"/>
        <v>GoldEco-System Recycling Co., Ltd. West Plant</v>
      </c>
    </row>
    <row r="207" spans="1:28" s="272" customFormat="1" ht="82.2" customHeight="1">
      <c r="A207" s="214"/>
      <c r="B207" s="215" t="s">
        <v>1133</v>
      </c>
      <c r="C207" s="354" t="s">
        <v>14095</v>
      </c>
      <c r="D207" s="278"/>
      <c r="E207" s="215" t="s">
        <v>1096</v>
      </c>
      <c r="F207" s="215" t="s">
        <v>14110</v>
      </c>
      <c r="G207" s="215" t="s">
        <v>13459</v>
      </c>
      <c r="H207" s="355">
        <v>0</v>
      </c>
      <c r="I207" s="356" t="s">
        <v>2542</v>
      </c>
      <c r="J207" s="356" t="s">
        <v>1683</v>
      </c>
      <c r="K207" s="357"/>
      <c r="L207" s="357"/>
      <c r="M207" s="357"/>
      <c r="N207" s="357"/>
      <c r="O207" s="357"/>
      <c r="P207" s="358"/>
      <c r="Q207" s="359"/>
      <c r="R207" s="215" t="str">
        <f ca="1">IF(ISERROR($V207),"",OFFSET('Smelter Look-up'!$C$4,$V207-4,0)&amp;"")</f>
        <v>Albasteel Industria e Comercio de Ligas Para Fundicao Ltd.</v>
      </c>
      <c r="S207" s="222" t="str">
        <f t="shared" ca="1" si="30"/>
        <v>BR</v>
      </c>
      <c r="T207" s="222" t="str">
        <f ca="1">IF(B207="","",IF(ISERROR(MATCH($J207,SorP!$B$1:$B$6230,0)),"",INDIRECT("'SorP'!$A$"&amp;MATCH($J207,SorP!$B$1:$B$6230,0))))</f>
        <v>BR-SP</v>
      </c>
      <c r="U207" s="238"/>
      <c r="V207" s="270">
        <f>IF(C207="",NA(),MATCH($B207&amp;$C207,'Smelter Look-up'!$J:$J,0))</f>
        <v>536</v>
      </c>
      <c r="W207" s="271"/>
      <c r="X207" s="271">
        <f t="shared" si="31"/>
        <v>0</v>
      </c>
      <c r="Y207" s="271"/>
      <c r="Z207" s="271"/>
      <c r="AB207" s="273" t="str">
        <f t="shared" si="32"/>
        <v>TungstenAlbasteel Industria e Comercio de Ligas Para Fundicao Ltd.</v>
      </c>
    </row>
    <row r="208" spans="1:28" s="272" customFormat="1" ht="20.399999999999999">
      <c r="A208" s="214"/>
      <c r="B208" s="215" t="s">
        <v>15618</v>
      </c>
      <c r="C208" s="354" t="s">
        <v>15618</v>
      </c>
      <c r="D208" s="278"/>
      <c r="E208" s="215" t="s">
        <v>15618</v>
      </c>
      <c r="F208" s="215" t="s">
        <v>15618</v>
      </c>
      <c r="G208" s="215" t="s">
        <v>15618</v>
      </c>
      <c r="H208" s="355" t="s">
        <v>15618</v>
      </c>
      <c r="I208" s="356" t="s">
        <v>15618</v>
      </c>
      <c r="J208" s="356" t="s">
        <v>15618</v>
      </c>
      <c r="K208" s="357"/>
      <c r="L208" s="357"/>
      <c r="M208" s="357"/>
      <c r="N208" s="357"/>
      <c r="O208" s="357"/>
      <c r="P208" s="358"/>
      <c r="Q208" s="35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si="31"/>
        <v>0</v>
      </c>
      <c r="Y208" s="271"/>
      <c r="Z208" s="271"/>
      <c r="AB208" s="273" t="str">
        <f t="shared" si="32"/>
        <v/>
      </c>
    </row>
    <row r="209" spans="1:28" s="272" customFormat="1" ht="20.399999999999999">
      <c r="A209" s="214"/>
      <c r="B209" s="215" t="s">
        <v>15618</v>
      </c>
      <c r="C209" s="354" t="s">
        <v>15618</v>
      </c>
      <c r="D209" s="278"/>
      <c r="E209" s="215" t="s">
        <v>15618</v>
      </c>
      <c r="F209" s="215" t="s">
        <v>15618</v>
      </c>
      <c r="G209" s="215" t="s">
        <v>15618</v>
      </c>
      <c r="H209" s="355" t="s">
        <v>15618</v>
      </c>
      <c r="I209" s="356" t="s">
        <v>15618</v>
      </c>
      <c r="J209" s="356" t="s">
        <v>15618</v>
      </c>
      <c r="K209" s="357"/>
      <c r="L209" s="357"/>
      <c r="M209" s="357"/>
      <c r="N209" s="357"/>
      <c r="O209" s="357"/>
      <c r="P209" s="358"/>
      <c r="Q209" s="35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si="31"/>
        <v>0</v>
      </c>
      <c r="Y209" s="271"/>
      <c r="Z209" s="271"/>
      <c r="AB209" s="273" t="str">
        <f t="shared" si="32"/>
        <v/>
      </c>
    </row>
    <row r="210" spans="1:28" s="272" customFormat="1" ht="20.399999999999999">
      <c r="A210" s="214"/>
      <c r="B210" s="215" t="s">
        <v>15618</v>
      </c>
      <c r="C210" s="354" t="s">
        <v>15618</v>
      </c>
      <c r="D210" s="278"/>
      <c r="E210" s="215" t="s">
        <v>15618</v>
      </c>
      <c r="F210" s="215" t="s">
        <v>15618</v>
      </c>
      <c r="G210" s="215" t="s">
        <v>15618</v>
      </c>
      <c r="H210" s="355" t="s">
        <v>15618</v>
      </c>
      <c r="I210" s="356" t="s">
        <v>15618</v>
      </c>
      <c r="J210" s="356" t="s">
        <v>15618</v>
      </c>
      <c r="K210" s="357"/>
      <c r="L210" s="357"/>
      <c r="M210" s="357"/>
      <c r="N210" s="357"/>
      <c r="O210" s="357"/>
      <c r="P210" s="358"/>
      <c r="Q210" s="35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si="31"/>
        <v>0</v>
      </c>
      <c r="Y210" s="271"/>
      <c r="Z210" s="271"/>
      <c r="AB210" s="273" t="str">
        <f t="shared" si="32"/>
        <v/>
      </c>
    </row>
    <row r="211" spans="1:28" s="272" customFormat="1" ht="20.399999999999999">
      <c r="A211" s="214"/>
      <c r="B211" s="215" t="s">
        <v>15618</v>
      </c>
      <c r="C211" s="354" t="s">
        <v>15618</v>
      </c>
      <c r="D211" s="278"/>
      <c r="E211" s="215" t="s">
        <v>15618</v>
      </c>
      <c r="F211" s="215" t="s">
        <v>15618</v>
      </c>
      <c r="G211" s="215" t="s">
        <v>15618</v>
      </c>
      <c r="H211" s="355" t="s">
        <v>15618</v>
      </c>
      <c r="I211" s="356" t="s">
        <v>15618</v>
      </c>
      <c r="J211" s="356" t="s">
        <v>15618</v>
      </c>
      <c r="K211" s="357"/>
      <c r="L211" s="357"/>
      <c r="M211" s="357"/>
      <c r="N211" s="357"/>
      <c r="O211" s="357"/>
      <c r="P211" s="358"/>
      <c r="Q211" s="35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si="31"/>
        <v>0</v>
      </c>
      <c r="Y211" s="271"/>
      <c r="Z211" s="271"/>
      <c r="AB211" s="273" t="str">
        <f t="shared" si="32"/>
        <v/>
      </c>
    </row>
    <row r="212" spans="1:28" s="272" customFormat="1" ht="20.399999999999999">
      <c r="A212" s="214"/>
      <c r="B212" s="215" t="s">
        <v>15618</v>
      </c>
      <c r="C212" s="354" t="s">
        <v>15618</v>
      </c>
      <c r="D212" s="278"/>
      <c r="E212" s="215" t="s">
        <v>15618</v>
      </c>
      <c r="F212" s="215" t="s">
        <v>15618</v>
      </c>
      <c r="G212" s="215" t="s">
        <v>15618</v>
      </c>
      <c r="H212" s="355" t="s">
        <v>15618</v>
      </c>
      <c r="I212" s="356" t="s">
        <v>15618</v>
      </c>
      <c r="J212" s="356" t="s">
        <v>15618</v>
      </c>
      <c r="K212" s="357"/>
      <c r="L212" s="357"/>
      <c r="M212" s="357"/>
      <c r="N212" s="357"/>
      <c r="O212" s="357"/>
      <c r="P212" s="358"/>
      <c r="Q212" s="35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si="31"/>
        <v>0</v>
      </c>
      <c r="Y212" s="271"/>
      <c r="Z212" s="271"/>
      <c r="AB212" s="273" t="str">
        <f t="shared" si="32"/>
        <v/>
      </c>
    </row>
    <row r="213" spans="1:28" s="272" customFormat="1" ht="20.399999999999999">
      <c r="A213" s="214"/>
      <c r="B213" s="215" t="s">
        <v>15618</v>
      </c>
      <c r="C213" s="354" t="s">
        <v>15618</v>
      </c>
      <c r="D213" s="278"/>
      <c r="E213" s="215" t="s">
        <v>15618</v>
      </c>
      <c r="F213" s="215" t="s">
        <v>15618</v>
      </c>
      <c r="G213" s="215" t="s">
        <v>15618</v>
      </c>
      <c r="H213" s="355" t="s">
        <v>15618</v>
      </c>
      <c r="I213" s="356" t="s">
        <v>15618</v>
      </c>
      <c r="J213" s="356" t="s">
        <v>15618</v>
      </c>
      <c r="K213" s="357"/>
      <c r="L213" s="357"/>
      <c r="M213" s="357"/>
      <c r="N213" s="357"/>
      <c r="O213" s="357"/>
      <c r="P213" s="358"/>
      <c r="Q213" s="35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si="31"/>
        <v>0</v>
      </c>
      <c r="Y213" s="271"/>
      <c r="Z213" s="271"/>
      <c r="AB213" s="273" t="str">
        <f t="shared" si="32"/>
        <v/>
      </c>
    </row>
    <row r="214" spans="1:28" s="272" customFormat="1" ht="20.399999999999999">
      <c r="A214" s="214"/>
      <c r="B214" s="215" t="s">
        <v>15618</v>
      </c>
      <c r="C214" s="354" t="s">
        <v>15618</v>
      </c>
      <c r="D214" s="278"/>
      <c r="E214" s="215" t="s">
        <v>15618</v>
      </c>
      <c r="F214" s="215" t="s">
        <v>15618</v>
      </c>
      <c r="G214" s="215" t="s">
        <v>15618</v>
      </c>
      <c r="H214" s="355" t="s">
        <v>15618</v>
      </c>
      <c r="I214" s="356" t="s">
        <v>15618</v>
      </c>
      <c r="J214" s="356" t="s">
        <v>15618</v>
      </c>
      <c r="K214" s="357"/>
      <c r="L214" s="357"/>
      <c r="M214" s="357"/>
      <c r="N214" s="357"/>
      <c r="O214" s="357"/>
      <c r="P214" s="358"/>
      <c r="Q214" s="35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si="31"/>
        <v>0</v>
      </c>
      <c r="Y214" s="271"/>
      <c r="Z214" s="271"/>
      <c r="AB214" s="273" t="str">
        <f t="shared" si="32"/>
        <v/>
      </c>
    </row>
    <row r="215" spans="1:28" s="272" customFormat="1" ht="20.399999999999999">
      <c r="A215" s="214"/>
      <c r="B215" s="215" t="s">
        <v>15618</v>
      </c>
      <c r="C215" s="354" t="s">
        <v>15618</v>
      </c>
      <c r="D215" s="278"/>
      <c r="E215" s="215" t="s">
        <v>15618</v>
      </c>
      <c r="F215" s="215" t="s">
        <v>15618</v>
      </c>
      <c r="G215" s="215" t="s">
        <v>15618</v>
      </c>
      <c r="H215" s="355" t="s">
        <v>15618</v>
      </c>
      <c r="I215" s="356" t="s">
        <v>15618</v>
      </c>
      <c r="J215" s="356" t="s">
        <v>15618</v>
      </c>
      <c r="K215" s="357"/>
      <c r="L215" s="357"/>
      <c r="M215" s="357"/>
      <c r="N215" s="357"/>
      <c r="O215" s="357"/>
      <c r="P215" s="358"/>
      <c r="Q215" s="35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si="31"/>
        <v>0</v>
      </c>
      <c r="Y215" s="271"/>
      <c r="Z215" s="271"/>
      <c r="AB215" s="273" t="str">
        <f t="shared" si="32"/>
        <v/>
      </c>
    </row>
    <row r="216" spans="1:28" s="272" customFormat="1" ht="20.399999999999999">
      <c r="A216" s="214"/>
      <c r="B216" s="215" t="s">
        <v>15618</v>
      </c>
      <c r="C216" s="354" t="s">
        <v>15618</v>
      </c>
      <c r="D216" s="278"/>
      <c r="E216" s="215" t="s">
        <v>15618</v>
      </c>
      <c r="F216" s="215" t="s">
        <v>15618</v>
      </c>
      <c r="G216" s="215" t="s">
        <v>15618</v>
      </c>
      <c r="H216" s="355" t="s">
        <v>15618</v>
      </c>
      <c r="I216" s="356" t="s">
        <v>15618</v>
      </c>
      <c r="J216" s="356" t="s">
        <v>15618</v>
      </c>
      <c r="K216" s="357"/>
      <c r="L216" s="357"/>
      <c r="M216" s="357"/>
      <c r="N216" s="357"/>
      <c r="O216" s="357"/>
      <c r="P216" s="358"/>
      <c r="Q216" s="35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si="31"/>
        <v>0</v>
      </c>
      <c r="Y216" s="271"/>
      <c r="Z216" s="271"/>
      <c r="AB216" s="273" t="str">
        <f t="shared" si="32"/>
        <v/>
      </c>
    </row>
    <row r="217" spans="1:28" s="272" customFormat="1" ht="20.399999999999999">
      <c r="A217" s="214"/>
      <c r="B217" s="215" t="s">
        <v>15618</v>
      </c>
      <c r="C217" s="354" t="s">
        <v>15618</v>
      </c>
      <c r="D217" s="278"/>
      <c r="E217" s="215" t="s">
        <v>15618</v>
      </c>
      <c r="F217" s="215" t="s">
        <v>15618</v>
      </c>
      <c r="G217" s="215" t="s">
        <v>15618</v>
      </c>
      <c r="H217" s="355" t="s">
        <v>15618</v>
      </c>
      <c r="I217" s="356" t="s">
        <v>15618</v>
      </c>
      <c r="J217" s="356" t="s">
        <v>15618</v>
      </c>
      <c r="K217" s="357"/>
      <c r="L217" s="357"/>
      <c r="M217" s="357"/>
      <c r="N217" s="357"/>
      <c r="O217" s="357"/>
      <c r="P217" s="358"/>
      <c r="Q217" s="35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si="31"/>
        <v>0</v>
      </c>
      <c r="Y217" s="271"/>
      <c r="Z217" s="271"/>
      <c r="AB217" s="273" t="str">
        <f t="shared" si="32"/>
        <v/>
      </c>
    </row>
    <row r="218" spans="1:28" s="272" customFormat="1" ht="20.399999999999999">
      <c r="A218" s="214"/>
      <c r="B218" s="215" t="s">
        <v>15618</v>
      </c>
      <c r="C218" s="354" t="s">
        <v>15618</v>
      </c>
      <c r="D218" s="278"/>
      <c r="E218" s="215" t="s">
        <v>15618</v>
      </c>
      <c r="F218" s="215" t="s">
        <v>15618</v>
      </c>
      <c r="G218" s="215" t="s">
        <v>15618</v>
      </c>
      <c r="H218" s="355" t="s">
        <v>15618</v>
      </c>
      <c r="I218" s="356" t="s">
        <v>15618</v>
      </c>
      <c r="J218" s="356" t="s">
        <v>15618</v>
      </c>
      <c r="K218" s="357"/>
      <c r="L218" s="357"/>
      <c r="M218" s="357"/>
      <c r="N218" s="357"/>
      <c r="O218" s="357"/>
      <c r="P218" s="358"/>
      <c r="Q218" s="35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si="31"/>
        <v>0</v>
      </c>
      <c r="Y218" s="271"/>
      <c r="Z218" s="271"/>
      <c r="AB218" s="273" t="str">
        <f t="shared" si="32"/>
        <v/>
      </c>
    </row>
    <row r="219" spans="1:28" s="272" customFormat="1" ht="20.399999999999999">
      <c r="A219" s="214"/>
      <c r="B219" s="215" t="s">
        <v>15618</v>
      </c>
      <c r="C219" s="354" t="s">
        <v>15618</v>
      </c>
      <c r="D219" s="278"/>
      <c r="E219" s="215" t="s">
        <v>15618</v>
      </c>
      <c r="F219" s="215" t="s">
        <v>15618</v>
      </c>
      <c r="G219" s="215" t="s">
        <v>15618</v>
      </c>
      <c r="H219" s="355" t="s">
        <v>15618</v>
      </c>
      <c r="I219" s="356" t="s">
        <v>15618</v>
      </c>
      <c r="J219" s="356" t="s">
        <v>15618</v>
      </c>
      <c r="K219" s="357"/>
      <c r="L219" s="357"/>
      <c r="M219" s="357"/>
      <c r="N219" s="357"/>
      <c r="O219" s="357"/>
      <c r="P219" s="358"/>
      <c r="Q219" s="35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si="31"/>
        <v>0</v>
      </c>
      <c r="Y219" s="271"/>
      <c r="Z219" s="271"/>
      <c r="AB219" s="273" t="str">
        <f t="shared" si="32"/>
        <v/>
      </c>
    </row>
    <row r="220" spans="1:28" s="272" customFormat="1" ht="20.399999999999999">
      <c r="A220" s="214"/>
      <c r="B220" s="215" t="s">
        <v>15618</v>
      </c>
      <c r="C220" s="354" t="s">
        <v>15618</v>
      </c>
      <c r="D220" s="278"/>
      <c r="E220" s="215" t="s">
        <v>15618</v>
      </c>
      <c r="F220" s="215" t="s">
        <v>15618</v>
      </c>
      <c r="G220" s="215" t="s">
        <v>15618</v>
      </c>
      <c r="H220" s="355" t="s">
        <v>15618</v>
      </c>
      <c r="I220" s="356" t="s">
        <v>15618</v>
      </c>
      <c r="J220" s="356" t="s">
        <v>15618</v>
      </c>
      <c r="K220" s="357"/>
      <c r="L220" s="357"/>
      <c r="M220" s="357"/>
      <c r="N220" s="357"/>
      <c r="O220" s="357"/>
      <c r="P220" s="358"/>
      <c r="Q220" s="35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si="31"/>
        <v>0</v>
      </c>
      <c r="Y220" s="271"/>
      <c r="Z220" s="271"/>
      <c r="AB220" s="273" t="str">
        <f t="shared" si="32"/>
        <v/>
      </c>
    </row>
    <row r="221" spans="1:28" s="272" customFormat="1" ht="20.399999999999999">
      <c r="A221" s="214"/>
      <c r="B221" s="215" t="s">
        <v>15618</v>
      </c>
      <c r="C221" s="354" t="s">
        <v>15618</v>
      </c>
      <c r="D221" s="278"/>
      <c r="E221" s="215" t="s">
        <v>15618</v>
      </c>
      <c r="F221" s="215" t="s">
        <v>15618</v>
      </c>
      <c r="G221" s="215" t="s">
        <v>15618</v>
      </c>
      <c r="H221" s="355" t="s">
        <v>15618</v>
      </c>
      <c r="I221" s="356" t="s">
        <v>15618</v>
      </c>
      <c r="J221" s="356" t="s">
        <v>15618</v>
      </c>
      <c r="K221" s="357"/>
      <c r="L221" s="357"/>
      <c r="M221" s="357"/>
      <c r="N221" s="357"/>
      <c r="O221" s="357"/>
      <c r="P221" s="358"/>
      <c r="Q221" s="35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si="31"/>
        <v>0</v>
      </c>
      <c r="Y221" s="271"/>
      <c r="Z221" s="271"/>
      <c r="AB221" s="273" t="str">
        <f t="shared" si="32"/>
        <v/>
      </c>
    </row>
    <row r="222" spans="1:28" s="272" customFormat="1" ht="20.399999999999999">
      <c r="A222" s="214"/>
      <c r="B222" s="215" t="s">
        <v>15618</v>
      </c>
      <c r="C222" s="354" t="s">
        <v>15618</v>
      </c>
      <c r="D222" s="278"/>
      <c r="E222" s="215" t="s">
        <v>15618</v>
      </c>
      <c r="F222" s="215" t="s">
        <v>15618</v>
      </c>
      <c r="G222" s="215" t="s">
        <v>15618</v>
      </c>
      <c r="H222" s="355" t="s">
        <v>15618</v>
      </c>
      <c r="I222" s="356" t="s">
        <v>15618</v>
      </c>
      <c r="J222" s="356" t="s">
        <v>15618</v>
      </c>
      <c r="K222" s="357"/>
      <c r="L222" s="357"/>
      <c r="M222" s="357"/>
      <c r="N222" s="357"/>
      <c r="O222" s="357"/>
      <c r="P222" s="358"/>
      <c r="Q222" s="35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si="31"/>
        <v>0</v>
      </c>
      <c r="Y222" s="271"/>
      <c r="Z222" s="271"/>
      <c r="AB222" s="273" t="str">
        <f t="shared" si="32"/>
        <v/>
      </c>
    </row>
    <row r="223" spans="1:28" s="272" customFormat="1" ht="20.399999999999999">
      <c r="A223" s="214"/>
      <c r="B223" s="215" t="s">
        <v>15618</v>
      </c>
      <c r="C223" s="354" t="s">
        <v>15618</v>
      </c>
      <c r="D223" s="278"/>
      <c r="E223" s="215" t="s">
        <v>15618</v>
      </c>
      <c r="F223" s="215" t="s">
        <v>15618</v>
      </c>
      <c r="G223" s="215" t="s">
        <v>15618</v>
      </c>
      <c r="H223" s="355" t="s">
        <v>15618</v>
      </c>
      <c r="I223" s="356" t="s">
        <v>15618</v>
      </c>
      <c r="J223" s="356" t="s">
        <v>15618</v>
      </c>
      <c r="K223" s="357"/>
      <c r="L223" s="357"/>
      <c r="M223" s="357"/>
      <c r="N223" s="357"/>
      <c r="O223" s="357"/>
      <c r="P223" s="358"/>
      <c r="Q223" s="35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si="31"/>
        <v>0</v>
      </c>
      <c r="Y223" s="271"/>
      <c r="Z223" s="271"/>
      <c r="AB223" s="273" t="str">
        <f t="shared" si="32"/>
        <v/>
      </c>
    </row>
    <row r="224" spans="1:28" s="272" customFormat="1" ht="20.399999999999999">
      <c r="A224" s="214"/>
      <c r="B224" s="215" t="s">
        <v>15618</v>
      </c>
      <c r="C224" s="354" t="s">
        <v>15618</v>
      </c>
      <c r="D224" s="278"/>
      <c r="E224" s="215" t="s">
        <v>15618</v>
      </c>
      <c r="F224" s="215" t="s">
        <v>15618</v>
      </c>
      <c r="G224" s="215" t="s">
        <v>15618</v>
      </c>
      <c r="H224" s="355" t="s">
        <v>15618</v>
      </c>
      <c r="I224" s="356" t="s">
        <v>15618</v>
      </c>
      <c r="J224" s="356" t="s">
        <v>15618</v>
      </c>
      <c r="K224" s="357"/>
      <c r="L224" s="357"/>
      <c r="M224" s="357"/>
      <c r="N224" s="357"/>
      <c r="O224" s="357"/>
      <c r="P224" s="358"/>
      <c r="Q224" s="35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si="31"/>
        <v>0</v>
      </c>
      <c r="Y224" s="271"/>
      <c r="Z224" s="271"/>
      <c r="AB224" s="273" t="str">
        <f t="shared" si="32"/>
        <v/>
      </c>
    </row>
    <row r="225" spans="1:28" s="272" customFormat="1" ht="20.399999999999999">
      <c r="A225" s="214"/>
      <c r="B225" s="215" t="s">
        <v>15618</v>
      </c>
      <c r="C225" s="354" t="s">
        <v>15618</v>
      </c>
      <c r="D225" s="278"/>
      <c r="E225" s="215" t="s">
        <v>15618</v>
      </c>
      <c r="F225" s="215" t="s">
        <v>15618</v>
      </c>
      <c r="G225" s="215" t="s">
        <v>15618</v>
      </c>
      <c r="H225" s="355" t="s">
        <v>15618</v>
      </c>
      <c r="I225" s="356" t="s">
        <v>15618</v>
      </c>
      <c r="J225" s="356" t="s">
        <v>15618</v>
      </c>
      <c r="K225" s="357"/>
      <c r="L225" s="357"/>
      <c r="M225" s="357"/>
      <c r="N225" s="357"/>
      <c r="O225" s="357"/>
      <c r="P225" s="358"/>
      <c r="Q225" s="35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si="31"/>
        <v>0</v>
      </c>
      <c r="Y225" s="271"/>
      <c r="Z225" s="271"/>
      <c r="AB225" s="273" t="str">
        <f t="shared" si="32"/>
        <v/>
      </c>
    </row>
    <row r="226" spans="1:28" s="272" customFormat="1" ht="20.399999999999999">
      <c r="A226" s="214"/>
      <c r="B226" s="215" t="s">
        <v>15618</v>
      </c>
      <c r="C226" s="354" t="s">
        <v>15618</v>
      </c>
      <c r="D226" s="278"/>
      <c r="E226" s="215" t="s">
        <v>15618</v>
      </c>
      <c r="F226" s="215" t="s">
        <v>15618</v>
      </c>
      <c r="G226" s="215" t="s">
        <v>15618</v>
      </c>
      <c r="H226" s="355" t="s">
        <v>15618</v>
      </c>
      <c r="I226" s="356" t="s">
        <v>15618</v>
      </c>
      <c r="J226" s="356" t="s">
        <v>15618</v>
      </c>
      <c r="K226" s="357"/>
      <c r="L226" s="357"/>
      <c r="M226" s="357"/>
      <c r="N226" s="357"/>
      <c r="O226" s="357"/>
      <c r="P226" s="358"/>
      <c r="Q226" s="35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si="31"/>
        <v>0</v>
      </c>
      <c r="Y226" s="271"/>
      <c r="Z226" s="271"/>
      <c r="AB226" s="273" t="str">
        <f t="shared" si="32"/>
        <v/>
      </c>
    </row>
    <row r="227" spans="1:28" s="272" customFormat="1" ht="20.399999999999999">
      <c r="A227" s="214"/>
      <c r="B227" s="215" t="s">
        <v>15618</v>
      </c>
      <c r="C227" s="354" t="s">
        <v>15618</v>
      </c>
      <c r="D227" s="278"/>
      <c r="E227" s="215" t="s">
        <v>15618</v>
      </c>
      <c r="F227" s="215" t="s">
        <v>15618</v>
      </c>
      <c r="G227" s="215" t="s">
        <v>15618</v>
      </c>
      <c r="H227" s="355" t="s">
        <v>15618</v>
      </c>
      <c r="I227" s="356" t="s">
        <v>15618</v>
      </c>
      <c r="J227" s="356" t="s">
        <v>15618</v>
      </c>
      <c r="K227" s="357"/>
      <c r="L227" s="357"/>
      <c r="M227" s="357"/>
      <c r="N227" s="357"/>
      <c r="O227" s="357"/>
      <c r="P227" s="358"/>
      <c r="Q227" s="35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si="31"/>
        <v>0</v>
      </c>
      <c r="Y227" s="271"/>
      <c r="Z227" s="271"/>
      <c r="AB227" s="273" t="str">
        <f t="shared" si="32"/>
        <v/>
      </c>
    </row>
    <row r="228" spans="1:28" s="272" customFormat="1" ht="20.399999999999999">
      <c r="A228" s="214"/>
      <c r="B228" s="215" t="s">
        <v>15618</v>
      </c>
      <c r="C228" s="354" t="s">
        <v>15618</v>
      </c>
      <c r="D228" s="278"/>
      <c r="E228" s="215" t="s">
        <v>15618</v>
      </c>
      <c r="F228" s="215" t="s">
        <v>15618</v>
      </c>
      <c r="G228" s="215" t="s">
        <v>15618</v>
      </c>
      <c r="H228" s="355" t="s">
        <v>15618</v>
      </c>
      <c r="I228" s="356" t="s">
        <v>15618</v>
      </c>
      <c r="J228" s="356" t="s">
        <v>15618</v>
      </c>
      <c r="K228" s="357"/>
      <c r="L228" s="357"/>
      <c r="M228" s="357"/>
      <c r="N228" s="357"/>
      <c r="O228" s="357"/>
      <c r="P228" s="358"/>
      <c r="Q228" s="35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si="31"/>
        <v>0</v>
      </c>
      <c r="Y228" s="271"/>
      <c r="Z228" s="271"/>
      <c r="AB228" s="273" t="str">
        <f t="shared" si="32"/>
        <v/>
      </c>
    </row>
    <row r="229" spans="1:28" s="272" customFormat="1" ht="20.399999999999999">
      <c r="A229" s="214"/>
      <c r="B229" s="215" t="s">
        <v>15618</v>
      </c>
      <c r="C229" s="354" t="s">
        <v>15618</v>
      </c>
      <c r="D229" s="278"/>
      <c r="E229" s="215" t="s">
        <v>15618</v>
      </c>
      <c r="F229" s="215" t="s">
        <v>15618</v>
      </c>
      <c r="G229" s="215" t="s">
        <v>15618</v>
      </c>
      <c r="H229" s="355" t="s">
        <v>15618</v>
      </c>
      <c r="I229" s="356" t="s">
        <v>15618</v>
      </c>
      <c r="J229" s="356" t="s">
        <v>15618</v>
      </c>
      <c r="K229" s="357"/>
      <c r="L229" s="357"/>
      <c r="M229" s="357"/>
      <c r="N229" s="357"/>
      <c r="O229" s="357"/>
      <c r="P229" s="358"/>
      <c r="Q229" s="359"/>
      <c r="R229" s="215" t="str">
        <f ca="1">IF(ISERROR($V229),"",OFFSET('Smelter Look-up'!$C$4,$V229-4,0)&amp;"")</f>
        <v/>
      </c>
      <c r="S229" s="222" t="str">
        <f t="shared" ref="S229:S259" ca="1" si="33">IF(B229="","",IF(ISERROR(MATCH($E229,CL,0)),"Unknown",INDIRECT("'C'!$A$"&amp;MATCH($E229,CL,0)+1)))</f>
        <v/>
      </c>
      <c r="T229" s="222" t="str">
        <f ca="1">IF(B229="","",IF(ISERROR(MATCH($J229,SorP!$B$1:$B$6230,0)),"",INDIRECT("'SorP'!$A$"&amp;MATCH($J229,SorP!$B$1:$B$6230,0))))</f>
        <v/>
      </c>
      <c r="U229" s="238"/>
      <c r="V229" s="270" t="e">
        <f>IF(C229="",NA(),MATCH($B229&amp;$C229,'Smelter Look-up'!$J:$J,0))</f>
        <v>#N/A</v>
      </c>
      <c r="W229" s="271"/>
      <c r="X229" s="271">
        <f t="shared" ref="X229:X259" si="34">IF(AND(C229="Smelter not listed",OR(LEN(D229)=0,LEN(E229)=0)),1,0)</f>
        <v>0</v>
      </c>
      <c r="Y229" s="271"/>
      <c r="Z229" s="271"/>
      <c r="AB229" s="273" t="str">
        <f t="shared" ref="AB229:AB259" si="35">B229&amp;C229</f>
        <v/>
      </c>
    </row>
    <row r="230" spans="1:28" s="272" customFormat="1" ht="20.399999999999999">
      <c r="A230" s="214"/>
      <c r="B230" s="215" t="s">
        <v>15618</v>
      </c>
      <c r="C230" s="354" t="s">
        <v>15618</v>
      </c>
      <c r="D230" s="278"/>
      <c r="E230" s="215" t="s">
        <v>15618</v>
      </c>
      <c r="F230" s="215" t="s">
        <v>15618</v>
      </c>
      <c r="G230" s="215" t="s">
        <v>15618</v>
      </c>
      <c r="H230" s="355" t="s">
        <v>15618</v>
      </c>
      <c r="I230" s="356" t="s">
        <v>15618</v>
      </c>
      <c r="J230" s="356" t="s">
        <v>15618</v>
      </c>
      <c r="K230" s="357"/>
      <c r="L230" s="357"/>
      <c r="M230" s="357"/>
      <c r="N230" s="357"/>
      <c r="O230" s="357"/>
      <c r="P230" s="358"/>
      <c r="Q230" s="35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si="34"/>
        <v>0</v>
      </c>
      <c r="Y230" s="271"/>
      <c r="Z230" s="271"/>
      <c r="AB230" s="273" t="str">
        <f t="shared" si="35"/>
        <v/>
      </c>
    </row>
    <row r="231" spans="1:28" s="272" customFormat="1" ht="20.399999999999999">
      <c r="A231" s="214"/>
      <c r="B231" s="215" t="s">
        <v>15618</v>
      </c>
      <c r="C231" s="354" t="s">
        <v>15618</v>
      </c>
      <c r="D231" s="278"/>
      <c r="E231" s="215" t="s">
        <v>15618</v>
      </c>
      <c r="F231" s="215" t="s">
        <v>15618</v>
      </c>
      <c r="G231" s="215" t="s">
        <v>15618</v>
      </c>
      <c r="H231" s="355" t="s">
        <v>15618</v>
      </c>
      <c r="I231" s="356" t="s">
        <v>15618</v>
      </c>
      <c r="J231" s="356" t="s">
        <v>15618</v>
      </c>
      <c r="K231" s="357"/>
      <c r="L231" s="357"/>
      <c r="M231" s="357"/>
      <c r="N231" s="357"/>
      <c r="O231" s="357"/>
      <c r="P231" s="358"/>
      <c r="Q231" s="35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si="34"/>
        <v>0</v>
      </c>
      <c r="Y231" s="271"/>
      <c r="Z231" s="271"/>
      <c r="AB231" s="273" t="str">
        <f t="shared" si="35"/>
        <v/>
      </c>
    </row>
    <row r="232" spans="1:28" s="272" customFormat="1" ht="20.399999999999999">
      <c r="A232" s="214"/>
      <c r="B232" s="215" t="s">
        <v>15618</v>
      </c>
      <c r="C232" s="354" t="s">
        <v>15618</v>
      </c>
      <c r="D232" s="278"/>
      <c r="E232" s="215" t="s">
        <v>15618</v>
      </c>
      <c r="F232" s="215" t="s">
        <v>15618</v>
      </c>
      <c r="G232" s="215" t="s">
        <v>15618</v>
      </c>
      <c r="H232" s="355" t="s">
        <v>15618</v>
      </c>
      <c r="I232" s="356" t="s">
        <v>15618</v>
      </c>
      <c r="J232" s="356" t="s">
        <v>15618</v>
      </c>
      <c r="K232" s="357"/>
      <c r="L232" s="357"/>
      <c r="M232" s="357"/>
      <c r="N232" s="357"/>
      <c r="O232" s="357"/>
      <c r="P232" s="358"/>
      <c r="Q232" s="35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si="34"/>
        <v>0</v>
      </c>
      <c r="Y232" s="271"/>
      <c r="Z232" s="271"/>
      <c r="AB232" s="273" t="str">
        <f t="shared" si="35"/>
        <v/>
      </c>
    </row>
    <row r="233" spans="1:28" s="272" customFormat="1" ht="20.399999999999999">
      <c r="A233" s="214"/>
      <c r="B233" s="215" t="s">
        <v>15618</v>
      </c>
      <c r="C233" s="354" t="s">
        <v>15618</v>
      </c>
      <c r="D233" s="278"/>
      <c r="E233" s="215" t="s">
        <v>15618</v>
      </c>
      <c r="F233" s="215" t="s">
        <v>15618</v>
      </c>
      <c r="G233" s="215" t="s">
        <v>15618</v>
      </c>
      <c r="H233" s="355" t="s">
        <v>15618</v>
      </c>
      <c r="I233" s="356" t="s">
        <v>15618</v>
      </c>
      <c r="J233" s="356" t="s">
        <v>15618</v>
      </c>
      <c r="K233" s="357"/>
      <c r="L233" s="357"/>
      <c r="M233" s="357"/>
      <c r="N233" s="357"/>
      <c r="O233" s="357"/>
      <c r="P233" s="358"/>
      <c r="Q233" s="35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si="34"/>
        <v>0</v>
      </c>
      <c r="Y233" s="271"/>
      <c r="Z233" s="271"/>
      <c r="AB233" s="273" t="str">
        <f t="shared" si="35"/>
        <v/>
      </c>
    </row>
    <row r="234" spans="1:28" s="272" customFormat="1" ht="20.399999999999999">
      <c r="A234" s="214"/>
      <c r="B234" s="215" t="s">
        <v>15618</v>
      </c>
      <c r="C234" s="354" t="s">
        <v>15618</v>
      </c>
      <c r="D234" s="278"/>
      <c r="E234" s="215" t="s">
        <v>15618</v>
      </c>
      <c r="F234" s="215" t="s">
        <v>15618</v>
      </c>
      <c r="G234" s="215" t="s">
        <v>15618</v>
      </c>
      <c r="H234" s="355" t="s">
        <v>15618</v>
      </c>
      <c r="I234" s="356" t="s">
        <v>15618</v>
      </c>
      <c r="J234" s="356" t="s">
        <v>15618</v>
      </c>
      <c r="K234" s="357"/>
      <c r="L234" s="357"/>
      <c r="M234" s="357"/>
      <c r="N234" s="357"/>
      <c r="O234" s="357"/>
      <c r="P234" s="358"/>
      <c r="Q234" s="35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si="34"/>
        <v>0</v>
      </c>
      <c r="Y234" s="271"/>
      <c r="Z234" s="271"/>
      <c r="AB234" s="273" t="str">
        <f t="shared" si="35"/>
        <v/>
      </c>
    </row>
    <row r="235" spans="1:28" s="272" customFormat="1" ht="20.399999999999999">
      <c r="A235" s="214"/>
      <c r="B235" s="215" t="s">
        <v>15618</v>
      </c>
      <c r="C235" s="354" t="s">
        <v>15618</v>
      </c>
      <c r="D235" s="278"/>
      <c r="E235" s="215" t="s">
        <v>15618</v>
      </c>
      <c r="F235" s="215" t="s">
        <v>15618</v>
      </c>
      <c r="G235" s="215" t="s">
        <v>15618</v>
      </c>
      <c r="H235" s="355" t="s">
        <v>15618</v>
      </c>
      <c r="I235" s="356" t="s">
        <v>15618</v>
      </c>
      <c r="J235" s="356" t="s">
        <v>15618</v>
      </c>
      <c r="K235" s="357"/>
      <c r="L235" s="357"/>
      <c r="M235" s="357"/>
      <c r="N235" s="357"/>
      <c r="O235" s="357"/>
      <c r="P235" s="358"/>
      <c r="Q235" s="35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si="34"/>
        <v>0</v>
      </c>
      <c r="Y235" s="271"/>
      <c r="Z235" s="271"/>
      <c r="AB235" s="273" t="str">
        <f t="shared" si="35"/>
        <v/>
      </c>
    </row>
    <row r="236" spans="1:28" s="272" customFormat="1" ht="20.399999999999999">
      <c r="A236" s="214"/>
      <c r="B236" s="215" t="s">
        <v>15618</v>
      </c>
      <c r="C236" s="354" t="s">
        <v>15618</v>
      </c>
      <c r="D236" s="278"/>
      <c r="E236" s="215" t="s">
        <v>15618</v>
      </c>
      <c r="F236" s="215" t="s">
        <v>15618</v>
      </c>
      <c r="G236" s="215" t="s">
        <v>15618</v>
      </c>
      <c r="H236" s="355" t="s">
        <v>15618</v>
      </c>
      <c r="I236" s="356" t="s">
        <v>15618</v>
      </c>
      <c r="J236" s="356" t="s">
        <v>15618</v>
      </c>
      <c r="K236" s="357"/>
      <c r="L236" s="357"/>
      <c r="M236" s="357"/>
      <c r="N236" s="357"/>
      <c r="O236" s="357"/>
      <c r="P236" s="358"/>
      <c r="Q236" s="35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si="34"/>
        <v>0</v>
      </c>
      <c r="Y236" s="271"/>
      <c r="Z236" s="271"/>
      <c r="AB236" s="273" t="str">
        <f t="shared" si="35"/>
        <v/>
      </c>
    </row>
    <row r="237" spans="1:28" s="272" customFormat="1" ht="20.399999999999999">
      <c r="A237" s="214"/>
      <c r="B237" s="215" t="s">
        <v>15618</v>
      </c>
      <c r="C237" s="354" t="s">
        <v>15618</v>
      </c>
      <c r="D237" s="278"/>
      <c r="E237" s="215" t="s">
        <v>15618</v>
      </c>
      <c r="F237" s="215" t="s">
        <v>15618</v>
      </c>
      <c r="G237" s="215" t="s">
        <v>15618</v>
      </c>
      <c r="H237" s="355" t="s">
        <v>15618</v>
      </c>
      <c r="I237" s="356" t="s">
        <v>15618</v>
      </c>
      <c r="J237" s="356" t="s">
        <v>15618</v>
      </c>
      <c r="K237" s="357"/>
      <c r="L237" s="357"/>
      <c r="M237" s="357"/>
      <c r="N237" s="357"/>
      <c r="O237" s="357"/>
      <c r="P237" s="358"/>
      <c r="Q237" s="35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si="34"/>
        <v>0</v>
      </c>
      <c r="Y237" s="271"/>
      <c r="Z237" s="271"/>
      <c r="AB237" s="273" t="str">
        <f t="shared" si="35"/>
        <v/>
      </c>
    </row>
    <row r="238" spans="1:28" s="272" customFormat="1" ht="20.399999999999999">
      <c r="A238" s="214"/>
      <c r="B238" s="215" t="s">
        <v>15618</v>
      </c>
      <c r="C238" s="354" t="s">
        <v>15618</v>
      </c>
      <c r="D238" s="278"/>
      <c r="E238" s="215" t="s">
        <v>15618</v>
      </c>
      <c r="F238" s="215" t="s">
        <v>15618</v>
      </c>
      <c r="G238" s="215" t="s">
        <v>15618</v>
      </c>
      <c r="H238" s="355" t="s">
        <v>15618</v>
      </c>
      <c r="I238" s="356" t="s">
        <v>15618</v>
      </c>
      <c r="J238" s="356" t="s">
        <v>15618</v>
      </c>
      <c r="K238" s="357"/>
      <c r="L238" s="357"/>
      <c r="M238" s="357"/>
      <c r="N238" s="357"/>
      <c r="O238" s="357"/>
      <c r="P238" s="358"/>
      <c r="Q238" s="35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si="34"/>
        <v>0</v>
      </c>
      <c r="Y238" s="271"/>
      <c r="Z238" s="271"/>
      <c r="AB238" s="273" t="str">
        <f t="shared" si="35"/>
        <v/>
      </c>
    </row>
    <row r="239" spans="1:28" s="272" customFormat="1" ht="20.399999999999999">
      <c r="A239" s="214"/>
      <c r="B239" s="215" t="s">
        <v>15618</v>
      </c>
      <c r="C239" s="354" t="s">
        <v>15618</v>
      </c>
      <c r="D239" s="278"/>
      <c r="E239" s="215" t="s">
        <v>15618</v>
      </c>
      <c r="F239" s="215" t="s">
        <v>15618</v>
      </c>
      <c r="G239" s="215" t="s">
        <v>15618</v>
      </c>
      <c r="H239" s="355" t="s">
        <v>15618</v>
      </c>
      <c r="I239" s="356" t="s">
        <v>15618</v>
      </c>
      <c r="J239" s="356" t="s">
        <v>15618</v>
      </c>
      <c r="K239" s="357"/>
      <c r="L239" s="357"/>
      <c r="M239" s="357"/>
      <c r="N239" s="357"/>
      <c r="O239" s="357"/>
      <c r="P239" s="358"/>
      <c r="Q239" s="35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si="34"/>
        <v>0</v>
      </c>
      <c r="Y239" s="271"/>
      <c r="Z239" s="271"/>
      <c r="AB239" s="273" t="str">
        <f t="shared" si="35"/>
        <v/>
      </c>
    </row>
    <row r="240" spans="1:28" s="272" customFormat="1" ht="20.399999999999999">
      <c r="A240" s="214"/>
      <c r="B240" s="215" t="s">
        <v>15618</v>
      </c>
      <c r="C240" s="354" t="s">
        <v>15618</v>
      </c>
      <c r="D240" s="278"/>
      <c r="E240" s="215" t="s">
        <v>15618</v>
      </c>
      <c r="F240" s="215" t="s">
        <v>15618</v>
      </c>
      <c r="G240" s="215" t="s">
        <v>15618</v>
      </c>
      <c r="H240" s="355" t="s">
        <v>15618</v>
      </c>
      <c r="I240" s="356" t="s">
        <v>15618</v>
      </c>
      <c r="J240" s="356" t="s">
        <v>15618</v>
      </c>
      <c r="K240" s="357"/>
      <c r="L240" s="357"/>
      <c r="M240" s="357"/>
      <c r="N240" s="357"/>
      <c r="O240" s="357"/>
      <c r="P240" s="358"/>
      <c r="Q240" s="35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si="34"/>
        <v>0</v>
      </c>
      <c r="Y240" s="271"/>
      <c r="Z240" s="271"/>
      <c r="AB240" s="273" t="str">
        <f t="shared" si="35"/>
        <v/>
      </c>
    </row>
    <row r="241" spans="1:28" s="272" customFormat="1" ht="20.399999999999999">
      <c r="A241" s="214"/>
      <c r="B241" s="215" t="s">
        <v>15618</v>
      </c>
      <c r="C241" s="354" t="s">
        <v>15618</v>
      </c>
      <c r="D241" s="278"/>
      <c r="E241" s="215" t="s">
        <v>15618</v>
      </c>
      <c r="F241" s="215" t="s">
        <v>15618</v>
      </c>
      <c r="G241" s="215" t="s">
        <v>15618</v>
      </c>
      <c r="H241" s="355" t="s">
        <v>15618</v>
      </c>
      <c r="I241" s="356" t="s">
        <v>15618</v>
      </c>
      <c r="J241" s="356" t="s">
        <v>15618</v>
      </c>
      <c r="K241" s="357"/>
      <c r="L241" s="357"/>
      <c r="M241" s="357"/>
      <c r="N241" s="357"/>
      <c r="O241" s="357"/>
      <c r="P241" s="358"/>
      <c r="Q241" s="35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si="34"/>
        <v>0</v>
      </c>
      <c r="Y241" s="271"/>
      <c r="Z241" s="271"/>
      <c r="AB241" s="273" t="str">
        <f t="shared" si="35"/>
        <v/>
      </c>
    </row>
    <row r="242" spans="1:28" s="272" customFormat="1" ht="20.399999999999999">
      <c r="A242" s="214"/>
      <c r="B242" s="215" t="s">
        <v>15618</v>
      </c>
      <c r="C242" s="354" t="s">
        <v>15618</v>
      </c>
      <c r="D242" s="278"/>
      <c r="E242" s="215" t="s">
        <v>15618</v>
      </c>
      <c r="F242" s="215" t="s">
        <v>15618</v>
      </c>
      <c r="G242" s="215" t="s">
        <v>15618</v>
      </c>
      <c r="H242" s="355" t="s">
        <v>15618</v>
      </c>
      <c r="I242" s="356" t="s">
        <v>15618</v>
      </c>
      <c r="J242" s="356" t="s">
        <v>15618</v>
      </c>
      <c r="K242" s="357"/>
      <c r="L242" s="357"/>
      <c r="M242" s="357"/>
      <c r="N242" s="357"/>
      <c r="O242" s="357"/>
      <c r="P242" s="358"/>
      <c r="Q242" s="35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si="34"/>
        <v>0</v>
      </c>
      <c r="Y242" s="271"/>
      <c r="Z242" s="271"/>
      <c r="AB242" s="273" t="str">
        <f t="shared" si="35"/>
        <v/>
      </c>
    </row>
    <row r="243" spans="1:28" s="272" customFormat="1" ht="20.399999999999999">
      <c r="A243" s="214"/>
      <c r="B243" s="215" t="s">
        <v>15618</v>
      </c>
      <c r="C243" s="354" t="s">
        <v>15618</v>
      </c>
      <c r="D243" s="278"/>
      <c r="E243" s="215" t="s">
        <v>15618</v>
      </c>
      <c r="F243" s="215" t="s">
        <v>15618</v>
      </c>
      <c r="G243" s="215" t="s">
        <v>15618</v>
      </c>
      <c r="H243" s="355" t="s">
        <v>15618</v>
      </c>
      <c r="I243" s="356" t="s">
        <v>15618</v>
      </c>
      <c r="J243" s="356" t="s">
        <v>15618</v>
      </c>
      <c r="K243" s="357"/>
      <c r="L243" s="357"/>
      <c r="M243" s="357"/>
      <c r="N243" s="357"/>
      <c r="O243" s="357"/>
      <c r="P243" s="358"/>
      <c r="Q243" s="35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si="34"/>
        <v>0</v>
      </c>
      <c r="Y243" s="271"/>
      <c r="Z243" s="271"/>
      <c r="AB243" s="273" t="str">
        <f t="shared" si="35"/>
        <v/>
      </c>
    </row>
    <row r="244" spans="1:28" s="272" customFormat="1" ht="20.399999999999999">
      <c r="A244" s="214"/>
      <c r="B244" s="215" t="s">
        <v>15618</v>
      </c>
      <c r="C244" s="354" t="s">
        <v>15618</v>
      </c>
      <c r="D244" s="278"/>
      <c r="E244" s="215" t="s">
        <v>15618</v>
      </c>
      <c r="F244" s="215" t="s">
        <v>15618</v>
      </c>
      <c r="G244" s="215" t="s">
        <v>15618</v>
      </c>
      <c r="H244" s="355" t="s">
        <v>15618</v>
      </c>
      <c r="I244" s="356" t="s">
        <v>15618</v>
      </c>
      <c r="J244" s="356" t="s">
        <v>15618</v>
      </c>
      <c r="K244" s="357"/>
      <c r="L244" s="357"/>
      <c r="M244" s="357"/>
      <c r="N244" s="357"/>
      <c r="O244" s="357"/>
      <c r="P244" s="358"/>
      <c r="Q244" s="35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si="34"/>
        <v>0</v>
      </c>
      <c r="Y244" s="271"/>
      <c r="Z244" s="271"/>
      <c r="AB244" s="273" t="str">
        <f t="shared" si="35"/>
        <v/>
      </c>
    </row>
    <row r="245" spans="1:28" s="272" customFormat="1" ht="20.399999999999999">
      <c r="A245" s="214"/>
      <c r="B245" s="215" t="s">
        <v>15618</v>
      </c>
      <c r="C245" s="354" t="s">
        <v>15618</v>
      </c>
      <c r="D245" s="278"/>
      <c r="E245" s="215" t="s">
        <v>15618</v>
      </c>
      <c r="F245" s="215" t="s">
        <v>15618</v>
      </c>
      <c r="G245" s="215" t="s">
        <v>15618</v>
      </c>
      <c r="H245" s="355" t="s">
        <v>15618</v>
      </c>
      <c r="I245" s="356" t="s">
        <v>15618</v>
      </c>
      <c r="J245" s="356" t="s">
        <v>15618</v>
      </c>
      <c r="K245" s="357"/>
      <c r="L245" s="357"/>
      <c r="M245" s="357"/>
      <c r="N245" s="357"/>
      <c r="O245" s="357"/>
      <c r="P245" s="358"/>
      <c r="Q245" s="35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si="34"/>
        <v>0</v>
      </c>
      <c r="Y245" s="271"/>
      <c r="Z245" s="271"/>
      <c r="AB245" s="273" t="str">
        <f t="shared" si="35"/>
        <v/>
      </c>
    </row>
    <row r="246" spans="1:28" s="272" customFormat="1" ht="20.399999999999999">
      <c r="A246" s="214"/>
      <c r="B246" s="215" t="s">
        <v>15618</v>
      </c>
      <c r="C246" s="354" t="s">
        <v>15618</v>
      </c>
      <c r="D246" s="278"/>
      <c r="E246" s="215" t="s">
        <v>15618</v>
      </c>
      <c r="F246" s="215" t="s">
        <v>15618</v>
      </c>
      <c r="G246" s="215" t="s">
        <v>15618</v>
      </c>
      <c r="H246" s="355" t="s">
        <v>15618</v>
      </c>
      <c r="I246" s="356" t="s">
        <v>15618</v>
      </c>
      <c r="J246" s="356" t="s">
        <v>15618</v>
      </c>
      <c r="K246" s="357"/>
      <c r="L246" s="357"/>
      <c r="M246" s="357"/>
      <c r="N246" s="357"/>
      <c r="O246" s="357"/>
      <c r="P246" s="358"/>
      <c r="Q246" s="35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si="34"/>
        <v>0</v>
      </c>
      <c r="Y246" s="271"/>
      <c r="Z246" s="271"/>
      <c r="AB246" s="273" t="str">
        <f t="shared" si="35"/>
        <v/>
      </c>
    </row>
    <row r="247" spans="1:28" s="272" customFormat="1" ht="20.399999999999999">
      <c r="A247" s="214"/>
      <c r="B247" s="215" t="s">
        <v>15618</v>
      </c>
      <c r="C247" s="354" t="s">
        <v>15618</v>
      </c>
      <c r="D247" s="278"/>
      <c r="E247" s="215" t="s">
        <v>15618</v>
      </c>
      <c r="F247" s="215" t="s">
        <v>15618</v>
      </c>
      <c r="G247" s="215" t="s">
        <v>15618</v>
      </c>
      <c r="H247" s="355" t="s">
        <v>15618</v>
      </c>
      <c r="I247" s="356" t="s">
        <v>15618</v>
      </c>
      <c r="J247" s="356" t="s">
        <v>15618</v>
      </c>
      <c r="K247" s="357"/>
      <c r="L247" s="357"/>
      <c r="M247" s="357"/>
      <c r="N247" s="357"/>
      <c r="O247" s="357"/>
      <c r="P247" s="358"/>
      <c r="Q247" s="35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si="34"/>
        <v>0</v>
      </c>
      <c r="Y247" s="271"/>
      <c r="Z247" s="271"/>
      <c r="AB247" s="273" t="str">
        <f t="shared" si="35"/>
        <v/>
      </c>
    </row>
    <row r="248" spans="1:28" s="272" customFormat="1" ht="20.399999999999999">
      <c r="A248" s="214"/>
      <c r="B248" s="215" t="s">
        <v>15618</v>
      </c>
      <c r="C248" s="354" t="s">
        <v>15618</v>
      </c>
      <c r="D248" s="278"/>
      <c r="E248" s="215" t="s">
        <v>15618</v>
      </c>
      <c r="F248" s="215" t="s">
        <v>15618</v>
      </c>
      <c r="G248" s="215" t="s">
        <v>15618</v>
      </c>
      <c r="H248" s="355" t="s">
        <v>15618</v>
      </c>
      <c r="I248" s="356" t="s">
        <v>15618</v>
      </c>
      <c r="J248" s="356" t="s">
        <v>15618</v>
      </c>
      <c r="K248" s="357"/>
      <c r="L248" s="357"/>
      <c r="M248" s="357"/>
      <c r="N248" s="357"/>
      <c r="O248" s="357"/>
      <c r="P248" s="358"/>
      <c r="Q248" s="35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si="34"/>
        <v>0</v>
      </c>
      <c r="Y248" s="271"/>
      <c r="Z248" s="271"/>
      <c r="AB248" s="273" t="str">
        <f t="shared" si="35"/>
        <v/>
      </c>
    </row>
    <row r="249" spans="1:28" s="272" customFormat="1" ht="20.399999999999999">
      <c r="A249" s="214"/>
      <c r="B249" s="215" t="s">
        <v>15618</v>
      </c>
      <c r="C249" s="354" t="s">
        <v>15618</v>
      </c>
      <c r="D249" s="278"/>
      <c r="E249" s="215" t="s">
        <v>15618</v>
      </c>
      <c r="F249" s="215" t="s">
        <v>15618</v>
      </c>
      <c r="G249" s="215" t="s">
        <v>15618</v>
      </c>
      <c r="H249" s="355" t="s">
        <v>15618</v>
      </c>
      <c r="I249" s="356" t="s">
        <v>15618</v>
      </c>
      <c r="J249" s="356" t="s">
        <v>15618</v>
      </c>
      <c r="K249" s="357"/>
      <c r="L249" s="357"/>
      <c r="M249" s="357"/>
      <c r="N249" s="357"/>
      <c r="O249" s="357"/>
      <c r="P249" s="358"/>
      <c r="Q249" s="35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si="34"/>
        <v>0</v>
      </c>
      <c r="Y249" s="271"/>
      <c r="Z249" s="271"/>
      <c r="AB249" s="273" t="str">
        <f t="shared" si="35"/>
        <v/>
      </c>
    </row>
    <row r="250" spans="1:28" s="272" customFormat="1" ht="20.399999999999999">
      <c r="A250" s="214"/>
      <c r="B250" s="215" t="s">
        <v>15618</v>
      </c>
      <c r="C250" s="354" t="s">
        <v>15618</v>
      </c>
      <c r="D250" s="278"/>
      <c r="E250" s="215" t="s">
        <v>15618</v>
      </c>
      <c r="F250" s="215" t="s">
        <v>15618</v>
      </c>
      <c r="G250" s="215" t="s">
        <v>15618</v>
      </c>
      <c r="H250" s="355" t="s">
        <v>15618</v>
      </c>
      <c r="I250" s="356" t="s">
        <v>15618</v>
      </c>
      <c r="J250" s="356" t="s">
        <v>15618</v>
      </c>
      <c r="K250" s="357"/>
      <c r="L250" s="357"/>
      <c r="M250" s="357"/>
      <c r="N250" s="357"/>
      <c r="O250" s="357"/>
      <c r="P250" s="358"/>
      <c r="Q250" s="35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si="34"/>
        <v>0</v>
      </c>
      <c r="Y250" s="271"/>
      <c r="Z250" s="271"/>
      <c r="AB250" s="273" t="str">
        <f t="shared" si="35"/>
        <v/>
      </c>
    </row>
    <row r="251" spans="1:28" s="272" customFormat="1" ht="20.399999999999999">
      <c r="A251" s="214"/>
      <c r="B251" s="215" t="s">
        <v>15618</v>
      </c>
      <c r="C251" s="354" t="s">
        <v>15618</v>
      </c>
      <c r="D251" s="278"/>
      <c r="E251" s="215" t="s">
        <v>15618</v>
      </c>
      <c r="F251" s="215" t="s">
        <v>15618</v>
      </c>
      <c r="G251" s="215" t="s">
        <v>15618</v>
      </c>
      <c r="H251" s="355" t="s">
        <v>15618</v>
      </c>
      <c r="I251" s="356" t="s">
        <v>15618</v>
      </c>
      <c r="J251" s="356" t="s">
        <v>15618</v>
      </c>
      <c r="K251" s="357"/>
      <c r="L251" s="357"/>
      <c r="M251" s="357"/>
      <c r="N251" s="357"/>
      <c r="O251" s="357"/>
      <c r="P251" s="358"/>
      <c r="Q251" s="35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si="34"/>
        <v>0</v>
      </c>
      <c r="Y251" s="271"/>
      <c r="Z251" s="271"/>
      <c r="AB251" s="273" t="str">
        <f t="shared" si="35"/>
        <v/>
      </c>
    </row>
    <row r="252" spans="1:28" s="272" customFormat="1" ht="20.399999999999999">
      <c r="A252" s="214"/>
      <c r="B252" s="215" t="s">
        <v>15618</v>
      </c>
      <c r="C252" s="354" t="s">
        <v>15618</v>
      </c>
      <c r="D252" s="278"/>
      <c r="E252" s="215" t="s">
        <v>15618</v>
      </c>
      <c r="F252" s="215" t="s">
        <v>15618</v>
      </c>
      <c r="G252" s="215" t="s">
        <v>15618</v>
      </c>
      <c r="H252" s="355" t="s">
        <v>15618</v>
      </c>
      <c r="I252" s="356" t="s">
        <v>15618</v>
      </c>
      <c r="J252" s="356" t="s">
        <v>15618</v>
      </c>
      <c r="K252" s="357"/>
      <c r="L252" s="357"/>
      <c r="M252" s="357"/>
      <c r="N252" s="357"/>
      <c r="O252" s="357"/>
      <c r="P252" s="358"/>
      <c r="Q252" s="35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si="34"/>
        <v>0</v>
      </c>
      <c r="Y252" s="271"/>
      <c r="Z252" s="271"/>
      <c r="AB252" s="273" t="str">
        <f t="shared" si="35"/>
        <v/>
      </c>
    </row>
    <row r="253" spans="1:28" s="272" customFormat="1" ht="20.399999999999999">
      <c r="A253" s="214"/>
      <c r="B253" s="215" t="s">
        <v>15618</v>
      </c>
      <c r="C253" s="354" t="s">
        <v>15618</v>
      </c>
      <c r="D253" s="278"/>
      <c r="E253" s="215" t="s">
        <v>15618</v>
      </c>
      <c r="F253" s="215" t="s">
        <v>15618</v>
      </c>
      <c r="G253" s="215" t="s">
        <v>15618</v>
      </c>
      <c r="H253" s="355" t="s">
        <v>15618</v>
      </c>
      <c r="I253" s="356" t="s">
        <v>15618</v>
      </c>
      <c r="J253" s="356" t="s">
        <v>15618</v>
      </c>
      <c r="K253" s="357"/>
      <c r="L253" s="357"/>
      <c r="M253" s="357"/>
      <c r="N253" s="357"/>
      <c r="O253" s="357"/>
      <c r="P253" s="358"/>
      <c r="Q253" s="35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si="34"/>
        <v>0</v>
      </c>
      <c r="Y253" s="271"/>
      <c r="Z253" s="271"/>
      <c r="AB253" s="273" t="str">
        <f t="shared" si="35"/>
        <v/>
      </c>
    </row>
    <row r="254" spans="1:28" s="272" customFormat="1" ht="20.399999999999999">
      <c r="A254" s="214"/>
      <c r="B254" s="215" t="s">
        <v>15618</v>
      </c>
      <c r="C254" s="354" t="s">
        <v>15618</v>
      </c>
      <c r="D254" s="278"/>
      <c r="E254" s="215" t="s">
        <v>15618</v>
      </c>
      <c r="F254" s="215" t="s">
        <v>15618</v>
      </c>
      <c r="G254" s="215" t="s">
        <v>15618</v>
      </c>
      <c r="H254" s="355" t="s">
        <v>15618</v>
      </c>
      <c r="I254" s="356" t="s">
        <v>15618</v>
      </c>
      <c r="J254" s="356" t="s">
        <v>15618</v>
      </c>
      <c r="K254" s="357"/>
      <c r="L254" s="357"/>
      <c r="M254" s="357"/>
      <c r="N254" s="357"/>
      <c r="O254" s="357"/>
      <c r="P254" s="358"/>
      <c r="Q254" s="35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si="34"/>
        <v>0</v>
      </c>
      <c r="Y254" s="271"/>
      <c r="Z254" s="271"/>
      <c r="AB254" s="273" t="str">
        <f t="shared" si="35"/>
        <v/>
      </c>
    </row>
    <row r="255" spans="1:28" s="272" customFormat="1" ht="20.399999999999999">
      <c r="A255" s="214"/>
      <c r="B255" s="215" t="s">
        <v>15618</v>
      </c>
      <c r="C255" s="354" t="s">
        <v>15618</v>
      </c>
      <c r="D255" s="278"/>
      <c r="E255" s="215" t="s">
        <v>15618</v>
      </c>
      <c r="F255" s="215" t="s">
        <v>15618</v>
      </c>
      <c r="G255" s="215" t="s">
        <v>15618</v>
      </c>
      <c r="H255" s="355" t="s">
        <v>15618</v>
      </c>
      <c r="I255" s="356" t="s">
        <v>15618</v>
      </c>
      <c r="J255" s="356" t="s">
        <v>15618</v>
      </c>
      <c r="K255" s="357"/>
      <c r="L255" s="357"/>
      <c r="M255" s="357"/>
      <c r="N255" s="357"/>
      <c r="O255" s="357"/>
      <c r="P255" s="358"/>
      <c r="Q255" s="35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si="34"/>
        <v>0</v>
      </c>
      <c r="Y255" s="271"/>
      <c r="Z255" s="271"/>
      <c r="AB255" s="273" t="str">
        <f t="shared" si="35"/>
        <v/>
      </c>
    </row>
    <row r="256" spans="1:28" s="272" customFormat="1" ht="20.399999999999999">
      <c r="A256" s="214"/>
      <c r="B256" s="215" t="s">
        <v>15618</v>
      </c>
      <c r="C256" s="354" t="s">
        <v>15618</v>
      </c>
      <c r="D256" s="278"/>
      <c r="E256" s="215" t="s">
        <v>15618</v>
      </c>
      <c r="F256" s="215" t="s">
        <v>15618</v>
      </c>
      <c r="G256" s="215" t="s">
        <v>15618</v>
      </c>
      <c r="H256" s="355" t="s">
        <v>15618</v>
      </c>
      <c r="I256" s="356" t="s">
        <v>15618</v>
      </c>
      <c r="J256" s="356" t="s">
        <v>15618</v>
      </c>
      <c r="K256" s="357"/>
      <c r="L256" s="357"/>
      <c r="M256" s="357"/>
      <c r="N256" s="357"/>
      <c r="O256" s="357"/>
      <c r="P256" s="358"/>
      <c r="Q256" s="35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si="34"/>
        <v>0</v>
      </c>
      <c r="Y256" s="271"/>
      <c r="Z256" s="271"/>
      <c r="AB256" s="273" t="str">
        <f t="shared" si="35"/>
        <v/>
      </c>
    </row>
    <row r="257" spans="1:28" s="272" customFormat="1" ht="20.399999999999999">
      <c r="A257" s="214"/>
      <c r="B257" s="215" t="s">
        <v>15618</v>
      </c>
      <c r="C257" s="354" t="s">
        <v>15618</v>
      </c>
      <c r="D257" s="278"/>
      <c r="E257" s="215" t="s">
        <v>15618</v>
      </c>
      <c r="F257" s="215" t="s">
        <v>15618</v>
      </c>
      <c r="G257" s="215" t="s">
        <v>15618</v>
      </c>
      <c r="H257" s="355" t="s">
        <v>15618</v>
      </c>
      <c r="I257" s="356" t="s">
        <v>15618</v>
      </c>
      <c r="J257" s="356" t="s">
        <v>15618</v>
      </c>
      <c r="K257" s="357"/>
      <c r="L257" s="357"/>
      <c r="M257" s="357"/>
      <c r="N257" s="357"/>
      <c r="O257" s="357"/>
      <c r="P257" s="358"/>
      <c r="Q257" s="35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si="34"/>
        <v>0</v>
      </c>
      <c r="Y257" s="271"/>
      <c r="Z257" s="271"/>
      <c r="AB257" s="273" t="str">
        <f t="shared" si="35"/>
        <v/>
      </c>
    </row>
    <row r="258" spans="1:28" s="272" customFormat="1" ht="20.399999999999999">
      <c r="A258" s="214"/>
      <c r="B258" s="215" t="s">
        <v>15618</v>
      </c>
      <c r="C258" s="354" t="s">
        <v>15618</v>
      </c>
      <c r="D258" s="278"/>
      <c r="E258" s="215" t="s">
        <v>15618</v>
      </c>
      <c r="F258" s="215" t="s">
        <v>15618</v>
      </c>
      <c r="G258" s="215" t="s">
        <v>15618</v>
      </c>
      <c r="H258" s="355" t="s">
        <v>15618</v>
      </c>
      <c r="I258" s="356" t="s">
        <v>15618</v>
      </c>
      <c r="J258" s="356" t="s">
        <v>15618</v>
      </c>
      <c r="K258" s="357"/>
      <c r="L258" s="357"/>
      <c r="M258" s="357"/>
      <c r="N258" s="357"/>
      <c r="O258" s="357"/>
      <c r="P258" s="358"/>
      <c r="Q258" s="35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si="34"/>
        <v>0</v>
      </c>
      <c r="Y258" s="271"/>
      <c r="Z258" s="271"/>
      <c r="AB258" s="273" t="str">
        <f t="shared" si="35"/>
        <v/>
      </c>
    </row>
    <row r="259" spans="1:28" s="272" customFormat="1" ht="20.399999999999999">
      <c r="A259" s="214"/>
      <c r="B259" s="215" t="s">
        <v>15618</v>
      </c>
      <c r="C259" s="354" t="s">
        <v>15618</v>
      </c>
      <c r="D259" s="278"/>
      <c r="E259" s="215" t="s">
        <v>15618</v>
      </c>
      <c r="F259" s="215" t="s">
        <v>15618</v>
      </c>
      <c r="G259" s="215" t="s">
        <v>15618</v>
      </c>
      <c r="H259" s="355" t="s">
        <v>15618</v>
      </c>
      <c r="I259" s="356" t="s">
        <v>15618</v>
      </c>
      <c r="J259" s="356" t="s">
        <v>15618</v>
      </c>
      <c r="K259" s="357"/>
      <c r="L259" s="357"/>
      <c r="M259" s="357"/>
      <c r="N259" s="357"/>
      <c r="O259" s="357"/>
      <c r="P259" s="358"/>
      <c r="Q259" s="35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si="34"/>
        <v>0</v>
      </c>
      <c r="Y259" s="271"/>
      <c r="Z259" s="271"/>
      <c r="AB259" s="273" t="str">
        <f t="shared" si="35"/>
        <v/>
      </c>
    </row>
    <row r="260" spans="1:28" s="272" customFormat="1" ht="20.399999999999999">
      <c r="A260" s="214"/>
      <c r="B260" s="215" t="s">
        <v>15618</v>
      </c>
      <c r="C260" s="354" t="s">
        <v>15618</v>
      </c>
      <c r="D260" s="278"/>
      <c r="E260" s="215" t="s">
        <v>15618</v>
      </c>
      <c r="F260" s="215" t="s">
        <v>15618</v>
      </c>
      <c r="G260" s="215" t="s">
        <v>15618</v>
      </c>
      <c r="H260" s="355" t="s">
        <v>15618</v>
      </c>
      <c r="I260" s="356" t="s">
        <v>15618</v>
      </c>
      <c r="J260" s="356" t="s">
        <v>15618</v>
      </c>
      <c r="K260" s="357"/>
      <c r="L260" s="357"/>
      <c r="M260" s="357"/>
      <c r="N260" s="357"/>
      <c r="O260" s="357"/>
      <c r="P260" s="358"/>
      <c r="Q260" s="359"/>
      <c r="R260" s="215" t="str">
        <f ca="1">IF(ISERROR($V260),"",OFFSET('Smelter Look-up'!$C$4,$V260-4,0)&amp;"")</f>
        <v/>
      </c>
      <c r="S260" s="222" t="str">
        <f t="shared" ref="S260" ca="1" si="36">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 si="37">IF(AND(C260="Smelter not listed",OR(LEN(D260)=0,LEN(E260)=0)),1,0)</f>
        <v>0</v>
      </c>
      <c r="Y260" s="271"/>
      <c r="Z260" s="271"/>
      <c r="AB260" s="273" t="str">
        <f t="shared" ref="AB260" si="38">B260&amp;C260</f>
        <v/>
      </c>
    </row>
    <row r="261" spans="1:28" s="272" customFormat="1" ht="20.399999999999999">
      <c r="A261" s="214"/>
      <c r="B261" s="215" t="s">
        <v>15618</v>
      </c>
      <c r="C261" s="354" t="s">
        <v>15618</v>
      </c>
      <c r="D261" s="278"/>
      <c r="E261" s="215" t="s">
        <v>15618</v>
      </c>
      <c r="F261" s="215" t="s">
        <v>15618</v>
      </c>
      <c r="G261" s="215" t="s">
        <v>15618</v>
      </c>
      <c r="H261" s="355" t="s">
        <v>15618</v>
      </c>
      <c r="I261" s="356" t="s">
        <v>15618</v>
      </c>
      <c r="J261" s="356" t="s">
        <v>15618</v>
      </c>
      <c r="K261" s="357"/>
      <c r="L261" s="357"/>
      <c r="M261" s="357"/>
      <c r="N261" s="357"/>
      <c r="O261" s="357"/>
      <c r="P261" s="358"/>
      <c r="Q261" s="359"/>
      <c r="R261" s="215" t="str">
        <f ca="1">IF(ISERROR($V261),"",OFFSET('Smelter Look-up'!$C$4,$V261-4,0)&amp;"")</f>
        <v/>
      </c>
      <c r="S261" s="222" t="str">
        <f t="shared" ref="S261:S292" ca="1" si="39">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X292" si="40">IF(AND(C261="Smelter not listed",OR(LEN(D261)=0,LEN(E261)=0)),1,0)</f>
        <v>0</v>
      </c>
      <c r="Y261" s="271"/>
      <c r="Z261" s="271"/>
      <c r="AB261" s="273" t="str">
        <f t="shared" ref="AB261:AB292" si="41">B261&amp;C261</f>
        <v/>
      </c>
    </row>
    <row r="262" spans="1:28" s="272" customFormat="1" ht="20.399999999999999">
      <c r="A262" s="214"/>
      <c r="B262" s="215" t="s">
        <v>15618</v>
      </c>
      <c r="C262" s="354" t="s">
        <v>15618</v>
      </c>
      <c r="D262" s="278"/>
      <c r="E262" s="215" t="s">
        <v>15618</v>
      </c>
      <c r="F262" s="215" t="s">
        <v>15618</v>
      </c>
      <c r="G262" s="215" t="s">
        <v>15618</v>
      </c>
      <c r="H262" s="355" t="s">
        <v>15618</v>
      </c>
      <c r="I262" s="356" t="s">
        <v>15618</v>
      </c>
      <c r="J262" s="356" t="s">
        <v>15618</v>
      </c>
      <c r="K262" s="357"/>
      <c r="L262" s="357"/>
      <c r="M262" s="357"/>
      <c r="N262" s="357"/>
      <c r="O262" s="357"/>
      <c r="P262" s="358"/>
      <c r="Q262" s="35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si="40"/>
        <v>0</v>
      </c>
      <c r="Y262" s="271"/>
      <c r="Z262" s="271"/>
      <c r="AB262" s="273" t="str">
        <f t="shared" si="41"/>
        <v/>
      </c>
    </row>
    <row r="263" spans="1:28" s="272" customFormat="1" ht="20.399999999999999">
      <c r="A263" s="214"/>
      <c r="B263" s="215" t="s">
        <v>15618</v>
      </c>
      <c r="C263" s="354" t="s">
        <v>15618</v>
      </c>
      <c r="D263" s="278"/>
      <c r="E263" s="215" t="s">
        <v>15618</v>
      </c>
      <c r="F263" s="215" t="s">
        <v>15618</v>
      </c>
      <c r="G263" s="215" t="s">
        <v>15618</v>
      </c>
      <c r="H263" s="355" t="s">
        <v>15618</v>
      </c>
      <c r="I263" s="356" t="s">
        <v>15618</v>
      </c>
      <c r="J263" s="356" t="s">
        <v>15618</v>
      </c>
      <c r="K263" s="357"/>
      <c r="L263" s="357"/>
      <c r="M263" s="357"/>
      <c r="N263" s="357"/>
      <c r="O263" s="357"/>
      <c r="P263" s="358"/>
      <c r="Q263" s="35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si="40"/>
        <v>0</v>
      </c>
      <c r="Y263" s="271"/>
      <c r="Z263" s="271"/>
      <c r="AB263" s="273" t="str">
        <f t="shared" si="41"/>
        <v/>
      </c>
    </row>
    <row r="264" spans="1:28" s="272" customFormat="1" ht="20.399999999999999">
      <c r="A264" s="214"/>
      <c r="B264" s="215" t="s">
        <v>15618</v>
      </c>
      <c r="C264" s="354" t="s">
        <v>15618</v>
      </c>
      <c r="D264" s="278"/>
      <c r="E264" s="215" t="s">
        <v>15618</v>
      </c>
      <c r="F264" s="215" t="s">
        <v>15618</v>
      </c>
      <c r="G264" s="215" t="s">
        <v>15618</v>
      </c>
      <c r="H264" s="355" t="s">
        <v>15618</v>
      </c>
      <c r="I264" s="356" t="s">
        <v>15618</v>
      </c>
      <c r="J264" s="356" t="s">
        <v>15618</v>
      </c>
      <c r="K264" s="357"/>
      <c r="L264" s="357"/>
      <c r="M264" s="357"/>
      <c r="N264" s="357"/>
      <c r="O264" s="357"/>
      <c r="P264" s="358"/>
      <c r="Q264" s="35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si="40"/>
        <v>0</v>
      </c>
      <c r="Y264" s="271"/>
      <c r="Z264" s="271"/>
      <c r="AB264" s="273" t="str">
        <f t="shared" si="41"/>
        <v/>
      </c>
    </row>
    <row r="265" spans="1:28" s="272" customFormat="1" ht="20.399999999999999">
      <c r="A265" s="214"/>
      <c r="B265" s="215" t="s">
        <v>15618</v>
      </c>
      <c r="C265" s="354" t="s">
        <v>15618</v>
      </c>
      <c r="D265" s="278"/>
      <c r="E265" s="215" t="s">
        <v>15618</v>
      </c>
      <c r="F265" s="215" t="s">
        <v>15618</v>
      </c>
      <c r="G265" s="215" t="s">
        <v>15618</v>
      </c>
      <c r="H265" s="355" t="s">
        <v>15618</v>
      </c>
      <c r="I265" s="356" t="s">
        <v>15618</v>
      </c>
      <c r="J265" s="356" t="s">
        <v>15618</v>
      </c>
      <c r="K265" s="357"/>
      <c r="L265" s="357"/>
      <c r="M265" s="357"/>
      <c r="N265" s="357"/>
      <c r="O265" s="357"/>
      <c r="P265" s="358"/>
      <c r="Q265" s="35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si="40"/>
        <v>0</v>
      </c>
      <c r="Y265" s="271"/>
      <c r="Z265" s="271"/>
      <c r="AB265" s="273" t="str">
        <f t="shared" si="41"/>
        <v/>
      </c>
    </row>
    <row r="266" spans="1:28" s="272" customFormat="1" ht="20.399999999999999">
      <c r="A266" s="214"/>
      <c r="B266" s="215" t="s">
        <v>15618</v>
      </c>
      <c r="C266" s="354" t="s">
        <v>15618</v>
      </c>
      <c r="D266" s="278"/>
      <c r="E266" s="215" t="s">
        <v>15618</v>
      </c>
      <c r="F266" s="215" t="s">
        <v>15618</v>
      </c>
      <c r="G266" s="215" t="s">
        <v>15618</v>
      </c>
      <c r="H266" s="355" t="s">
        <v>15618</v>
      </c>
      <c r="I266" s="356" t="s">
        <v>15618</v>
      </c>
      <c r="J266" s="356" t="s">
        <v>15618</v>
      </c>
      <c r="K266" s="357"/>
      <c r="L266" s="357"/>
      <c r="M266" s="357"/>
      <c r="N266" s="357"/>
      <c r="O266" s="357"/>
      <c r="P266" s="358"/>
      <c r="Q266" s="35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si="40"/>
        <v>0</v>
      </c>
      <c r="Y266" s="271"/>
      <c r="Z266" s="271"/>
      <c r="AB266" s="273" t="str">
        <f t="shared" si="41"/>
        <v/>
      </c>
    </row>
    <row r="267" spans="1:28" s="272" customFormat="1" ht="20.399999999999999">
      <c r="A267" s="214"/>
      <c r="B267" s="215" t="s">
        <v>15618</v>
      </c>
      <c r="C267" s="354" t="s">
        <v>15618</v>
      </c>
      <c r="D267" s="278"/>
      <c r="E267" s="215" t="s">
        <v>15618</v>
      </c>
      <c r="F267" s="215" t="s">
        <v>15618</v>
      </c>
      <c r="G267" s="215" t="s">
        <v>15618</v>
      </c>
      <c r="H267" s="355" t="s">
        <v>15618</v>
      </c>
      <c r="I267" s="356" t="s">
        <v>15618</v>
      </c>
      <c r="J267" s="356" t="s">
        <v>15618</v>
      </c>
      <c r="K267" s="357"/>
      <c r="L267" s="357"/>
      <c r="M267" s="357"/>
      <c r="N267" s="357"/>
      <c r="O267" s="357"/>
      <c r="P267" s="358"/>
      <c r="Q267" s="35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si="40"/>
        <v>0</v>
      </c>
      <c r="Y267" s="271"/>
      <c r="Z267" s="271"/>
      <c r="AB267" s="273" t="str">
        <f t="shared" si="41"/>
        <v/>
      </c>
    </row>
    <row r="268" spans="1:28" s="272" customFormat="1" ht="20.399999999999999">
      <c r="A268" s="214"/>
      <c r="B268" s="215" t="s">
        <v>15618</v>
      </c>
      <c r="C268" s="354" t="s">
        <v>15618</v>
      </c>
      <c r="D268" s="278"/>
      <c r="E268" s="215" t="s">
        <v>15618</v>
      </c>
      <c r="F268" s="215" t="s">
        <v>15618</v>
      </c>
      <c r="G268" s="215" t="s">
        <v>15618</v>
      </c>
      <c r="H268" s="355" t="s">
        <v>15618</v>
      </c>
      <c r="I268" s="356" t="s">
        <v>15618</v>
      </c>
      <c r="J268" s="356" t="s">
        <v>15618</v>
      </c>
      <c r="K268" s="357"/>
      <c r="L268" s="357"/>
      <c r="M268" s="357"/>
      <c r="N268" s="357"/>
      <c r="O268" s="357"/>
      <c r="P268" s="358"/>
      <c r="Q268" s="35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si="40"/>
        <v>0</v>
      </c>
      <c r="Y268" s="271"/>
      <c r="Z268" s="271"/>
      <c r="AB268" s="273" t="str">
        <f t="shared" si="41"/>
        <v/>
      </c>
    </row>
    <row r="269" spans="1:28" s="272" customFormat="1" ht="20.399999999999999">
      <c r="A269" s="214"/>
      <c r="B269" s="215" t="s">
        <v>15618</v>
      </c>
      <c r="C269" s="354" t="s">
        <v>15618</v>
      </c>
      <c r="D269" s="278"/>
      <c r="E269" s="215" t="s">
        <v>15618</v>
      </c>
      <c r="F269" s="215" t="s">
        <v>15618</v>
      </c>
      <c r="G269" s="215" t="s">
        <v>15618</v>
      </c>
      <c r="H269" s="355" t="s">
        <v>15618</v>
      </c>
      <c r="I269" s="356" t="s">
        <v>15618</v>
      </c>
      <c r="J269" s="356" t="s">
        <v>15618</v>
      </c>
      <c r="K269" s="357"/>
      <c r="L269" s="357"/>
      <c r="M269" s="357"/>
      <c r="N269" s="357"/>
      <c r="O269" s="357"/>
      <c r="P269" s="358"/>
      <c r="Q269" s="35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si="40"/>
        <v>0</v>
      </c>
      <c r="Y269" s="271"/>
      <c r="Z269" s="271"/>
      <c r="AB269" s="273" t="str">
        <f t="shared" si="41"/>
        <v/>
      </c>
    </row>
    <row r="270" spans="1:28" s="272" customFormat="1" ht="20.399999999999999">
      <c r="A270" s="214"/>
      <c r="B270" s="215" t="s">
        <v>15618</v>
      </c>
      <c r="C270" s="354" t="s">
        <v>15618</v>
      </c>
      <c r="D270" s="278"/>
      <c r="E270" s="215" t="s">
        <v>15618</v>
      </c>
      <c r="F270" s="215" t="s">
        <v>15618</v>
      </c>
      <c r="G270" s="215" t="s">
        <v>15618</v>
      </c>
      <c r="H270" s="355" t="s">
        <v>15618</v>
      </c>
      <c r="I270" s="356" t="s">
        <v>15618</v>
      </c>
      <c r="J270" s="356" t="s">
        <v>15618</v>
      </c>
      <c r="K270" s="357"/>
      <c r="L270" s="357"/>
      <c r="M270" s="357"/>
      <c r="N270" s="357"/>
      <c r="O270" s="357"/>
      <c r="P270" s="358"/>
      <c r="Q270" s="35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si="40"/>
        <v>0</v>
      </c>
      <c r="Y270" s="271"/>
      <c r="Z270" s="271"/>
      <c r="AB270" s="273" t="str">
        <f t="shared" si="41"/>
        <v/>
      </c>
    </row>
    <row r="271" spans="1:28" s="272" customFormat="1" ht="20.399999999999999">
      <c r="A271" s="214"/>
      <c r="B271" s="215" t="s">
        <v>15618</v>
      </c>
      <c r="C271" s="354" t="s">
        <v>15618</v>
      </c>
      <c r="D271" s="278"/>
      <c r="E271" s="215" t="s">
        <v>15618</v>
      </c>
      <c r="F271" s="215" t="s">
        <v>15618</v>
      </c>
      <c r="G271" s="215" t="s">
        <v>15618</v>
      </c>
      <c r="H271" s="355" t="s">
        <v>15618</v>
      </c>
      <c r="I271" s="356" t="s">
        <v>15618</v>
      </c>
      <c r="J271" s="356" t="s">
        <v>15618</v>
      </c>
      <c r="K271" s="357"/>
      <c r="L271" s="357"/>
      <c r="M271" s="357"/>
      <c r="N271" s="357"/>
      <c r="O271" s="357"/>
      <c r="P271" s="358"/>
      <c r="Q271" s="35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si="40"/>
        <v>0</v>
      </c>
      <c r="Y271" s="271"/>
      <c r="Z271" s="271"/>
      <c r="AB271" s="273" t="str">
        <f t="shared" si="41"/>
        <v/>
      </c>
    </row>
    <row r="272" spans="1:28" s="272" customFormat="1" ht="20.399999999999999">
      <c r="A272" s="214"/>
      <c r="B272" s="215" t="s">
        <v>15618</v>
      </c>
      <c r="C272" s="354" t="s">
        <v>15618</v>
      </c>
      <c r="D272" s="278"/>
      <c r="E272" s="215" t="s">
        <v>15618</v>
      </c>
      <c r="F272" s="215" t="s">
        <v>15618</v>
      </c>
      <c r="G272" s="215" t="s">
        <v>15618</v>
      </c>
      <c r="H272" s="355" t="s">
        <v>15618</v>
      </c>
      <c r="I272" s="356" t="s">
        <v>15618</v>
      </c>
      <c r="J272" s="356" t="s">
        <v>15618</v>
      </c>
      <c r="K272" s="357"/>
      <c r="L272" s="357"/>
      <c r="M272" s="357"/>
      <c r="N272" s="357"/>
      <c r="O272" s="357"/>
      <c r="P272" s="358"/>
      <c r="Q272" s="35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si="40"/>
        <v>0</v>
      </c>
      <c r="Y272" s="271"/>
      <c r="Z272" s="271"/>
      <c r="AB272" s="273" t="str">
        <f t="shared" si="41"/>
        <v/>
      </c>
    </row>
    <row r="273" spans="1:28" s="272" customFormat="1" ht="20.399999999999999">
      <c r="A273" s="214"/>
      <c r="B273" s="215" t="s">
        <v>15618</v>
      </c>
      <c r="C273" s="354" t="s">
        <v>15618</v>
      </c>
      <c r="D273" s="278"/>
      <c r="E273" s="215" t="s">
        <v>15618</v>
      </c>
      <c r="F273" s="215" t="s">
        <v>15618</v>
      </c>
      <c r="G273" s="215" t="s">
        <v>15618</v>
      </c>
      <c r="H273" s="355" t="s">
        <v>15618</v>
      </c>
      <c r="I273" s="356" t="s">
        <v>15618</v>
      </c>
      <c r="J273" s="356" t="s">
        <v>15618</v>
      </c>
      <c r="K273" s="357"/>
      <c r="L273" s="357"/>
      <c r="M273" s="357"/>
      <c r="N273" s="357"/>
      <c r="O273" s="357"/>
      <c r="P273" s="358"/>
      <c r="Q273" s="35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si="40"/>
        <v>0</v>
      </c>
      <c r="Y273" s="271"/>
      <c r="Z273" s="271"/>
      <c r="AB273" s="273" t="str">
        <f t="shared" si="41"/>
        <v/>
      </c>
    </row>
    <row r="274" spans="1:28" s="272" customFormat="1" ht="20.399999999999999">
      <c r="A274" s="214"/>
      <c r="B274" s="215" t="s">
        <v>15618</v>
      </c>
      <c r="C274" s="354" t="s">
        <v>15618</v>
      </c>
      <c r="D274" s="278"/>
      <c r="E274" s="215" t="s">
        <v>15618</v>
      </c>
      <c r="F274" s="215" t="s">
        <v>15618</v>
      </c>
      <c r="G274" s="215" t="s">
        <v>15618</v>
      </c>
      <c r="H274" s="355" t="s">
        <v>15618</v>
      </c>
      <c r="I274" s="356" t="s">
        <v>15618</v>
      </c>
      <c r="J274" s="356" t="s">
        <v>15618</v>
      </c>
      <c r="K274" s="357"/>
      <c r="L274" s="357"/>
      <c r="M274" s="357"/>
      <c r="N274" s="357"/>
      <c r="O274" s="357"/>
      <c r="P274" s="358"/>
      <c r="Q274" s="35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si="40"/>
        <v>0</v>
      </c>
      <c r="Y274" s="271"/>
      <c r="Z274" s="271"/>
      <c r="AB274" s="273" t="str">
        <f t="shared" si="41"/>
        <v/>
      </c>
    </row>
    <row r="275" spans="1:28" s="272" customFormat="1" ht="20.399999999999999">
      <c r="A275" s="214"/>
      <c r="B275" s="215" t="s">
        <v>15618</v>
      </c>
      <c r="C275" s="354" t="s">
        <v>15618</v>
      </c>
      <c r="D275" s="278"/>
      <c r="E275" s="215" t="s">
        <v>15618</v>
      </c>
      <c r="F275" s="215" t="s">
        <v>15618</v>
      </c>
      <c r="G275" s="215" t="s">
        <v>15618</v>
      </c>
      <c r="H275" s="355" t="s">
        <v>15618</v>
      </c>
      <c r="I275" s="356" t="s">
        <v>15618</v>
      </c>
      <c r="J275" s="356" t="s">
        <v>15618</v>
      </c>
      <c r="K275" s="357"/>
      <c r="L275" s="357"/>
      <c r="M275" s="357"/>
      <c r="N275" s="357"/>
      <c r="O275" s="357"/>
      <c r="P275" s="358"/>
      <c r="Q275" s="35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si="40"/>
        <v>0</v>
      </c>
      <c r="Y275" s="271"/>
      <c r="Z275" s="271"/>
      <c r="AB275" s="273" t="str">
        <f t="shared" si="41"/>
        <v/>
      </c>
    </row>
    <row r="276" spans="1:28" s="272" customFormat="1" ht="20.399999999999999">
      <c r="A276" s="214"/>
      <c r="B276" s="215" t="s">
        <v>15618</v>
      </c>
      <c r="C276" s="354" t="s">
        <v>15618</v>
      </c>
      <c r="D276" s="278"/>
      <c r="E276" s="215" t="s">
        <v>15618</v>
      </c>
      <c r="F276" s="215" t="s">
        <v>15618</v>
      </c>
      <c r="G276" s="215" t="s">
        <v>15618</v>
      </c>
      <c r="H276" s="355" t="s">
        <v>15618</v>
      </c>
      <c r="I276" s="356" t="s">
        <v>15618</v>
      </c>
      <c r="J276" s="356" t="s">
        <v>15618</v>
      </c>
      <c r="K276" s="357"/>
      <c r="L276" s="357"/>
      <c r="M276" s="357"/>
      <c r="N276" s="357"/>
      <c r="O276" s="357"/>
      <c r="P276" s="358"/>
      <c r="Q276" s="35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si="40"/>
        <v>0</v>
      </c>
      <c r="Y276" s="271"/>
      <c r="Z276" s="271"/>
      <c r="AB276" s="273" t="str">
        <f t="shared" si="41"/>
        <v/>
      </c>
    </row>
    <row r="277" spans="1:28" s="272" customFormat="1" ht="20.399999999999999">
      <c r="A277" s="214"/>
      <c r="B277" s="215" t="s">
        <v>15618</v>
      </c>
      <c r="C277" s="354" t="s">
        <v>15618</v>
      </c>
      <c r="D277" s="278"/>
      <c r="E277" s="215" t="s">
        <v>15618</v>
      </c>
      <c r="F277" s="215" t="s">
        <v>15618</v>
      </c>
      <c r="G277" s="215" t="s">
        <v>15618</v>
      </c>
      <c r="H277" s="355" t="s">
        <v>15618</v>
      </c>
      <c r="I277" s="356" t="s">
        <v>15618</v>
      </c>
      <c r="J277" s="356" t="s">
        <v>15618</v>
      </c>
      <c r="K277" s="357"/>
      <c r="L277" s="357"/>
      <c r="M277" s="357"/>
      <c r="N277" s="357"/>
      <c r="O277" s="357"/>
      <c r="P277" s="358"/>
      <c r="Q277" s="35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si="40"/>
        <v>0</v>
      </c>
      <c r="Y277" s="271"/>
      <c r="Z277" s="271"/>
      <c r="AB277" s="273" t="str">
        <f t="shared" si="41"/>
        <v/>
      </c>
    </row>
    <row r="278" spans="1:28" s="272" customFormat="1" ht="20.399999999999999">
      <c r="A278" s="214"/>
      <c r="B278" s="215" t="s">
        <v>15618</v>
      </c>
      <c r="C278" s="354" t="s">
        <v>15618</v>
      </c>
      <c r="D278" s="278"/>
      <c r="E278" s="215" t="s">
        <v>15618</v>
      </c>
      <c r="F278" s="215" t="s">
        <v>15618</v>
      </c>
      <c r="G278" s="215" t="s">
        <v>15618</v>
      </c>
      <c r="H278" s="355" t="s">
        <v>15618</v>
      </c>
      <c r="I278" s="356" t="s">
        <v>15618</v>
      </c>
      <c r="J278" s="356" t="s">
        <v>15618</v>
      </c>
      <c r="K278" s="357"/>
      <c r="L278" s="357"/>
      <c r="M278" s="357"/>
      <c r="N278" s="357"/>
      <c r="O278" s="357"/>
      <c r="P278" s="358"/>
      <c r="Q278" s="35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si="40"/>
        <v>0</v>
      </c>
      <c r="Y278" s="271"/>
      <c r="Z278" s="271"/>
      <c r="AB278" s="273" t="str">
        <f t="shared" si="41"/>
        <v/>
      </c>
    </row>
    <row r="279" spans="1:28" s="272" customFormat="1" ht="20.399999999999999">
      <c r="A279" s="214"/>
      <c r="B279" s="215" t="s">
        <v>15618</v>
      </c>
      <c r="C279" s="354" t="s">
        <v>15618</v>
      </c>
      <c r="D279" s="278"/>
      <c r="E279" s="215" t="s">
        <v>15618</v>
      </c>
      <c r="F279" s="215" t="s">
        <v>15618</v>
      </c>
      <c r="G279" s="215" t="s">
        <v>15618</v>
      </c>
      <c r="H279" s="355" t="s">
        <v>15618</v>
      </c>
      <c r="I279" s="356" t="s">
        <v>15618</v>
      </c>
      <c r="J279" s="356" t="s">
        <v>15618</v>
      </c>
      <c r="K279" s="357"/>
      <c r="L279" s="357"/>
      <c r="M279" s="357"/>
      <c r="N279" s="357"/>
      <c r="O279" s="357"/>
      <c r="P279" s="358"/>
      <c r="Q279" s="35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si="40"/>
        <v>0</v>
      </c>
      <c r="Y279" s="271"/>
      <c r="Z279" s="271"/>
      <c r="AB279" s="273" t="str">
        <f t="shared" si="41"/>
        <v/>
      </c>
    </row>
    <row r="280" spans="1:28" s="272" customFormat="1" ht="20.399999999999999">
      <c r="A280" s="214"/>
      <c r="B280" s="215" t="s">
        <v>15618</v>
      </c>
      <c r="C280" s="354" t="s">
        <v>15618</v>
      </c>
      <c r="D280" s="278"/>
      <c r="E280" s="215" t="s">
        <v>15618</v>
      </c>
      <c r="F280" s="215" t="s">
        <v>15618</v>
      </c>
      <c r="G280" s="215" t="s">
        <v>15618</v>
      </c>
      <c r="H280" s="355" t="s">
        <v>15618</v>
      </c>
      <c r="I280" s="356" t="s">
        <v>15618</v>
      </c>
      <c r="J280" s="356" t="s">
        <v>15618</v>
      </c>
      <c r="K280" s="357"/>
      <c r="L280" s="357"/>
      <c r="M280" s="357"/>
      <c r="N280" s="357"/>
      <c r="O280" s="357"/>
      <c r="P280" s="358"/>
      <c r="Q280" s="35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si="40"/>
        <v>0</v>
      </c>
      <c r="Y280" s="271"/>
      <c r="Z280" s="271"/>
      <c r="AB280" s="273" t="str">
        <f t="shared" si="41"/>
        <v/>
      </c>
    </row>
    <row r="281" spans="1:28" s="272" customFormat="1" ht="20.399999999999999">
      <c r="A281" s="214"/>
      <c r="B281" s="215" t="s">
        <v>15618</v>
      </c>
      <c r="C281" s="354" t="s">
        <v>15618</v>
      </c>
      <c r="D281" s="278"/>
      <c r="E281" s="215" t="s">
        <v>15618</v>
      </c>
      <c r="F281" s="215" t="s">
        <v>15618</v>
      </c>
      <c r="G281" s="215" t="s">
        <v>15618</v>
      </c>
      <c r="H281" s="355" t="s">
        <v>15618</v>
      </c>
      <c r="I281" s="356" t="s">
        <v>15618</v>
      </c>
      <c r="J281" s="356" t="s">
        <v>15618</v>
      </c>
      <c r="K281" s="357"/>
      <c r="L281" s="357"/>
      <c r="M281" s="357"/>
      <c r="N281" s="357"/>
      <c r="O281" s="357"/>
      <c r="P281" s="358"/>
      <c r="Q281" s="35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si="40"/>
        <v>0</v>
      </c>
      <c r="Y281" s="271"/>
      <c r="Z281" s="271"/>
      <c r="AB281" s="273" t="str">
        <f t="shared" si="41"/>
        <v/>
      </c>
    </row>
    <row r="282" spans="1:28" s="272" customFormat="1" ht="20.399999999999999">
      <c r="A282" s="214"/>
      <c r="B282" s="215" t="s">
        <v>15618</v>
      </c>
      <c r="C282" s="354" t="s">
        <v>15618</v>
      </c>
      <c r="D282" s="278"/>
      <c r="E282" s="215" t="s">
        <v>15618</v>
      </c>
      <c r="F282" s="215" t="s">
        <v>15618</v>
      </c>
      <c r="G282" s="215" t="s">
        <v>15618</v>
      </c>
      <c r="H282" s="355" t="s">
        <v>15618</v>
      </c>
      <c r="I282" s="356" t="s">
        <v>15618</v>
      </c>
      <c r="J282" s="356" t="s">
        <v>15618</v>
      </c>
      <c r="K282" s="357"/>
      <c r="L282" s="357"/>
      <c r="M282" s="357"/>
      <c r="N282" s="357"/>
      <c r="O282" s="357"/>
      <c r="P282" s="358"/>
      <c r="Q282" s="35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si="40"/>
        <v>0</v>
      </c>
      <c r="Y282" s="271"/>
      <c r="Z282" s="271"/>
      <c r="AB282" s="273" t="str">
        <f t="shared" si="41"/>
        <v/>
      </c>
    </row>
    <row r="283" spans="1:28" s="272" customFormat="1" ht="20.399999999999999">
      <c r="A283" s="214"/>
      <c r="B283" s="215" t="s">
        <v>15618</v>
      </c>
      <c r="C283" s="354" t="s">
        <v>15618</v>
      </c>
      <c r="D283" s="278"/>
      <c r="E283" s="215" t="s">
        <v>15618</v>
      </c>
      <c r="F283" s="215" t="s">
        <v>15618</v>
      </c>
      <c r="G283" s="215" t="s">
        <v>15618</v>
      </c>
      <c r="H283" s="355" t="s">
        <v>15618</v>
      </c>
      <c r="I283" s="356" t="s">
        <v>15618</v>
      </c>
      <c r="J283" s="356" t="s">
        <v>15618</v>
      </c>
      <c r="K283" s="357"/>
      <c r="L283" s="357"/>
      <c r="M283" s="357"/>
      <c r="N283" s="357"/>
      <c r="O283" s="357"/>
      <c r="P283" s="358"/>
      <c r="Q283" s="35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si="40"/>
        <v>0</v>
      </c>
      <c r="Y283" s="271"/>
      <c r="Z283" s="271"/>
      <c r="AB283" s="273" t="str">
        <f t="shared" si="41"/>
        <v/>
      </c>
    </row>
    <row r="284" spans="1:28" s="272" customFormat="1" ht="20.399999999999999">
      <c r="A284" s="214"/>
      <c r="B284" s="215" t="s">
        <v>15618</v>
      </c>
      <c r="C284" s="354" t="s">
        <v>15618</v>
      </c>
      <c r="D284" s="278"/>
      <c r="E284" s="215" t="s">
        <v>15618</v>
      </c>
      <c r="F284" s="215" t="s">
        <v>15618</v>
      </c>
      <c r="G284" s="215" t="s">
        <v>15618</v>
      </c>
      <c r="H284" s="355" t="s">
        <v>15618</v>
      </c>
      <c r="I284" s="356" t="s">
        <v>15618</v>
      </c>
      <c r="J284" s="356" t="s">
        <v>15618</v>
      </c>
      <c r="K284" s="357"/>
      <c r="L284" s="357"/>
      <c r="M284" s="357"/>
      <c r="N284" s="357"/>
      <c r="O284" s="357"/>
      <c r="P284" s="358"/>
      <c r="Q284" s="35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si="40"/>
        <v>0</v>
      </c>
      <c r="Y284" s="271"/>
      <c r="Z284" s="271"/>
      <c r="AB284" s="273" t="str">
        <f t="shared" si="41"/>
        <v/>
      </c>
    </row>
    <row r="285" spans="1:28" s="272" customFormat="1" ht="20.399999999999999">
      <c r="A285" s="214"/>
      <c r="B285" s="215" t="s">
        <v>15618</v>
      </c>
      <c r="C285" s="354" t="s">
        <v>15618</v>
      </c>
      <c r="D285" s="278"/>
      <c r="E285" s="215" t="s">
        <v>15618</v>
      </c>
      <c r="F285" s="215" t="s">
        <v>15618</v>
      </c>
      <c r="G285" s="215" t="s">
        <v>15618</v>
      </c>
      <c r="H285" s="355" t="s">
        <v>15618</v>
      </c>
      <c r="I285" s="356" t="s">
        <v>15618</v>
      </c>
      <c r="J285" s="356" t="s">
        <v>15618</v>
      </c>
      <c r="K285" s="357"/>
      <c r="L285" s="357"/>
      <c r="M285" s="357"/>
      <c r="N285" s="357"/>
      <c r="O285" s="357"/>
      <c r="P285" s="358"/>
      <c r="Q285" s="35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si="40"/>
        <v>0</v>
      </c>
      <c r="Y285" s="271"/>
      <c r="Z285" s="271"/>
      <c r="AB285" s="273" t="str">
        <f t="shared" si="41"/>
        <v/>
      </c>
    </row>
    <row r="286" spans="1:28" s="272" customFormat="1" ht="20.399999999999999">
      <c r="A286" s="214"/>
      <c r="B286" s="215" t="s">
        <v>15618</v>
      </c>
      <c r="C286" s="354" t="s">
        <v>15618</v>
      </c>
      <c r="D286" s="278"/>
      <c r="E286" s="215" t="s">
        <v>15618</v>
      </c>
      <c r="F286" s="215" t="s">
        <v>15618</v>
      </c>
      <c r="G286" s="215" t="s">
        <v>15618</v>
      </c>
      <c r="H286" s="355" t="s">
        <v>15618</v>
      </c>
      <c r="I286" s="356" t="s">
        <v>15618</v>
      </c>
      <c r="J286" s="356" t="s">
        <v>15618</v>
      </c>
      <c r="K286" s="357"/>
      <c r="L286" s="357"/>
      <c r="M286" s="357"/>
      <c r="N286" s="357"/>
      <c r="O286" s="357"/>
      <c r="P286" s="358"/>
      <c r="Q286" s="35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si="40"/>
        <v>0</v>
      </c>
      <c r="Y286" s="271"/>
      <c r="Z286" s="271"/>
      <c r="AB286" s="273" t="str">
        <f t="shared" si="41"/>
        <v/>
      </c>
    </row>
    <row r="287" spans="1:28" s="272" customFormat="1" ht="20.399999999999999">
      <c r="A287" s="214"/>
      <c r="B287" s="215" t="s">
        <v>15618</v>
      </c>
      <c r="C287" s="354" t="s">
        <v>15618</v>
      </c>
      <c r="D287" s="278"/>
      <c r="E287" s="215" t="s">
        <v>15618</v>
      </c>
      <c r="F287" s="215" t="s">
        <v>15618</v>
      </c>
      <c r="G287" s="215" t="s">
        <v>15618</v>
      </c>
      <c r="H287" s="355" t="s">
        <v>15618</v>
      </c>
      <c r="I287" s="356" t="s">
        <v>15618</v>
      </c>
      <c r="J287" s="356" t="s">
        <v>15618</v>
      </c>
      <c r="K287" s="357"/>
      <c r="L287" s="357"/>
      <c r="M287" s="357"/>
      <c r="N287" s="357"/>
      <c r="O287" s="357"/>
      <c r="P287" s="358"/>
      <c r="Q287" s="35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si="40"/>
        <v>0</v>
      </c>
      <c r="Y287" s="271"/>
      <c r="Z287" s="271"/>
      <c r="AB287" s="273" t="str">
        <f t="shared" si="41"/>
        <v/>
      </c>
    </row>
    <row r="288" spans="1:28" s="272" customFormat="1" ht="20.399999999999999">
      <c r="A288" s="214"/>
      <c r="B288" s="215" t="s">
        <v>15618</v>
      </c>
      <c r="C288" s="354" t="s">
        <v>15618</v>
      </c>
      <c r="D288" s="278"/>
      <c r="E288" s="215" t="s">
        <v>15618</v>
      </c>
      <c r="F288" s="215" t="s">
        <v>15618</v>
      </c>
      <c r="G288" s="215" t="s">
        <v>15618</v>
      </c>
      <c r="H288" s="355" t="s">
        <v>15618</v>
      </c>
      <c r="I288" s="356" t="s">
        <v>15618</v>
      </c>
      <c r="J288" s="356" t="s">
        <v>15618</v>
      </c>
      <c r="K288" s="357"/>
      <c r="L288" s="357"/>
      <c r="M288" s="357"/>
      <c r="N288" s="357"/>
      <c r="O288" s="357"/>
      <c r="P288" s="358"/>
      <c r="Q288" s="35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si="40"/>
        <v>0</v>
      </c>
      <c r="Y288" s="271"/>
      <c r="Z288" s="271"/>
      <c r="AB288" s="273" t="str">
        <f t="shared" si="41"/>
        <v/>
      </c>
    </row>
    <row r="289" spans="1:28" s="272" customFormat="1" ht="20.399999999999999">
      <c r="A289" s="214"/>
      <c r="B289" s="215" t="s">
        <v>15618</v>
      </c>
      <c r="C289" s="354" t="s">
        <v>15618</v>
      </c>
      <c r="D289" s="278"/>
      <c r="E289" s="215" t="s">
        <v>15618</v>
      </c>
      <c r="F289" s="215" t="s">
        <v>15618</v>
      </c>
      <c r="G289" s="215" t="s">
        <v>15618</v>
      </c>
      <c r="H289" s="355" t="s">
        <v>15618</v>
      </c>
      <c r="I289" s="356" t="s">
        <v>15618</v>
      </c>
      <c r="J289" s="356" t="s">
        <v>15618</v>
      </c>
      <c r="K289" s="357"/>
      <c r="L289" s="357"/>
      <c r="M289" s="357"/>
      <c r="N289" s="357"/>
      <c r="O289" s="357"/>
      <c r="P289" s="358"/>
      <c r="Q289" s="35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si="40"/>
        <v>0</v>
      </c>
      <c r="Y289" s="271"/>
      <c r="Z289" s="271"/>
      <c r="AB289" s="273" t="str">
        <f t="shared" si="41"/>
        <v/>
      </c>
    </row>
    <row r="290" spans="1:28" s="272" customFormat="1" ht="20.399999999999999">
      <c r="A290" s="214"/>
      <c r="B290" s="215" t="s">
        <v>15618</v>
      </c>
      <c r="C290" s="354" t="s">
        <v>15618</v>
      </c>
      <c r="D290" s="278"/>
      <c r="E290" s="215" t="s">
        <v>15618</v>
      </c>
      <c r="F290" s="215" t="s">
        <v>15618</v>
      </c>
      <c r="G290" s="215" t="s">
        <v>15618</v>
      </c>
      <c r="H290" s="355" t="s">
        <v>15618</v>
      </c>
      <c r="I290" s="356" t="s">
        <v>15618</v>
      </c>
      <c r="J290" s="356" t="s">
        <v>15618</v>
      </c>
      <c r="K290" s="357"/>
      <c r="L290" s="357"/>
      <c r="M290" s="357"/>
      <c r="N290" s="357"/>
      <c r="O290" s="357"/>
      <c r="P290" s="358"/>
      <c r="Q290" s="35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si="40"/>
        <v>0</v>
      </c>
      <c r="Y290" s="271"/>
      <c r="Z290" s="271"/>
      <c r="AB290" s="273" t="str">
        <f t="shared" si="41"/>
        <v/>
      </c>
    </row>
    <row r="291" spans="1:28" s="272" customFormat="1" ht="20.399999999999999">
      <c r="A291" s="214"/>
      <c r="B291" s="215" t="s">
        <v>15618</v>
      </c>
      <c r="C291" s="354" t="s">
        <v>15618</v>
      </c>
      <c r="D291" s="278"/>
      <c r="E291" s="215" t="s">
        <v>15618</v>
      </c>
      <c r="F291" s="215" t="s">
        <v>15618</v>
      </c>
      <c r="G291" s="215" t="s">
        <v>15618</v>
      </c>
      <c r="H291" s="355" t="s">
        <v>15618</v>
      </c>
      <c r="I291" s="356" t="s">
        <v>15618</v>
      </c>
      <c r="J291" s="356" t="s">
        <v>15618</v>
      </c>
      <c r="K291" s="357"/>
      <c r="L291" s="357"/>
      <c r="M291" s="357"/>
      <c r="N291" s="357"/>
      <c r="O291" s="357"/>
      <c r="P291" s="358"/>
      <c r="Q291" s="35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si="40"/>
        <v>0</v>
      </c>
      <c r="Y291" s="271"/>
      <c r="Z291" s="271"/>
      <c r="AB291" s="273" t="str">
        <f t="shared" si="41"/>
        <v/>
      </c>
    </row>
    <row r="292" spans="1:28" s="272" customFormat="1" ht="20.399999999999999">
      <c r="A292" s="214"/>
      <c r="B292" s="215" t="s">
        <v>15618</v>
      </c>
      <c r="C292" s="354" t="s">
        <v>15618</v>
      </c>
      <c r="D292" s="278"/>
      <c r="E292" s="215" t="s">
        <v>15618</v>
      </c>
      <c r="F292" s="215" t="s">
        <v>15618</v>
      </c>
      <c r="G292" s="215" t="s">
        <v>15618</v>
      </c>
      <c r="H292" s="355" t="s">
        <v>15618</v>
      </c>
      <c r="I292" s="356" t="s">
        <v>15618</v>
      </c>
      <c r="J292" s="356" t="s">
        <v>15618</v>
      </c>
      <c r="K292" s="357"/>
      <c r="L292" s="357"/>
      <c r="M292" s="357"/>
      <c r="N292" s="357"/>
      <c r="O292" s="357"/>
      <c r="P292" s="358"/>
      <c r="Q292" s="35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si="40"/>
        <v>0</v>
      </c>
      <c r="Y292" s="271"/>
      <c r="Z292" s="271"/>
      <c r="AB292" s="273" t="str">
        <f t="shared" si="41"/>
        <v/>
      </c>
    </row>
    <row r="293" spans="1:28" s="272" customFormat="1" ht="20.399999999999999">
      <c r="A293" s="214"/>
      <c r="B293" s="215" t="s">
        <v>15618</v>
      </c>
      <c r="C293" s="354" t="s">
        <v>15618</v>
      </c>
      <c r="D293" s="278"/>
      <c r="E293" s="215" t="s">
        <v>15618</v>
      </c>
      <c r="F293" s="215" t="s">
        <v>15618</v>
      </c>
      <c r="G293" s="215" t="s">
        <v>15618</v>
      </c>
      <c r="H293" s="355" t="s">
        <v>15618</v>
      </c>
      <c r="I293" s="356" t="s">
        <v>15618</v>
      </c>
      <c r="J293" s="356" t="s">
        <v>15618</v>
      </c>
      <c r="K293" s="357"/>
      <c r="L293" s="357"/>
      <c r="M293" s="357"/>
      <c r="N293" s="357"/>
      <c r="O293" s="357"/>
      <c r="P293" s="358"/>
      <c r="Q293" s="359"/>
      <c r="R293" s="215" t="str">
        <f ca="1">IF(ISERROR($V293),"",OFFSET('Smelter Look-up'!$C$4,$V293-4,0)&amp;"")</f>
        <v/>
      </c>
      <c r="S293" s="222" t="str">
        <f t="shared" ref="S293:S323" ca="1" si="42">IF(B293="","",IF(ISERROR(MATCH($E293,CL,0)),"Unknown",INDIRECT("'C'!$A$"&amp;MATCH($E293,CL,0)+1)))</f>
        <v/>
      </c>
      <c r="T293" s="222" t="str">
        <f ca="1">IF(B293="","",IF(ISERROR(MATCH($J293,SorP!$B$1:$B$6230,0)),"",INDIRECT("'SorP'!$A$"&amp;MATCH($J293,SorP!$B$1:$B$6230,0))))</f>
        <v/>
      </c>
      <c r="U293" s="238"/>
      <c r="V293" s="270" t="e">
        <f>IF(C293="",NA(),MATCH($B293&amp;$C293,'Smelter Look-up'!$J:$J,0))</f>
        <v>#N/A</v>
      </c>
      <c r="W293" s="271"/>
      <c r="X293" s="271">
        <f t="shared" ref="X293:X323" si="43">IF(AND(C293="Smelter not listed",OR(LEN(D293)=0,LEN(E293)=0)),1,0)</f>
        <v>0</v>
      </c>
      <c r="Y293" s="271"/>
      <c r="Z293" s="271"/>
      <c r="AB293" s="273" t="str">
        <f t="shared" ref="AB293:AB323" si="44">B293&amp;C293</f>
        <v/>
      </c>
    </row>
    <row r="294" spans="1:28" s="272" customFormat="1" ht="20.399999999999999">
      <c r="A294" s="214"/>
      <c r="B294" s="215" t="s">
        <v>15618</v>
      </c>
      <c r="C294" s="354" t="s">
        <v>15618</v>
      </c>
      <c r="D294" s="278"/>
      <c r="E294" s="215" t="s">
        <v>15618</v>
      </c>
      <c r="F294" s="215" t="s">
        <v>15618</v>
      </c>
      <c r="G294" s="215" t="s">
        <v>15618</v>
      </c>
      <c r="H294" s="355" t="s">
        <v>15618</v>
      </c>
      <c r="I294" s="356" t="s">
        <v>15618</v>
      </c>
      <c r="J294" s="356" t="s">
        <v>15618</v>
      </c>
      <c r="K294" s="357"/>
      <c r="L294" s="357"/>
      <c r="M294" s="357"/>
      <c r="N294" s="357"/>
      <c r="O294" s="357"/>
      <c r="P294" s="358"/>
      <c r="Q294" s="35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si="43"/>
        <v>0</v>
      </c>
      <c r="Y294" s="271"/>
      <c r="Z294" s="271"/>
      <c r="AB294" s="273" t="str">
        <f t="shared" si="44"/>
        <v/>
      </c>
    </row>
    <row r="295" spans="1:28" s="272" customFormat="1" ht="20.399999999999999">
      <c r="A295" s="214"/>
      <c r="B295" s="215" t="s">
        <v>15618</v>
      </c>
      <c r="C295" s="354" t="s">
        <v>15618</v>
      </c>
      <c r="D295" s="278"/>
      <c r="E295" s="215" t="s">
        <v>15618</v>
      </c>
      <c r="F295" s="215" t="s">
        <v>15618</v>
      </c>
      <c r="G295" s="215" t="s">
        <v>15618</v>
      </c>
      <c r="H295" s="355" t="s">
        <v>15618</v>
      </c>
      <c r="I295" s="356" t="s">
        <v>15618</v>
      </c>
      <c r="J295" s="356" t="s">
        <v>15618</v>
      </c>
      <c r="K295" s="357"/>
      <c r="L295" s="357"/>
      <c r="M295" s="357"/>
      <c r="N295" s="357"/>
      <c r="O295" s="357"/>
      <c r="P295" s="358"/>
      <c r="Q295" s="35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si="43"/>
        <v>0</v>
      </c>
      <c r="Y295" s="271"/>
      <c r="Z295" s="271"/>
      <c r="AB295" s="273" t="str">
        <f t="shared" si="44"/>
        <v/>
      </c>
    </row>
    <row r="296" spans="1:28" s="272" customFormat="1" ht="20.399999999999999">
      <c r="A296" s="214"/>
      <c r="B296" s="215" t="s">
        <v>15618</v>
      </c>
      <c r="C296" s="354" t="s">
        <v>15618</v>
      </c>
      <c r="D296" s="278"/>
      <c r="E296" s="215" t="s">
        <v>15618</v>
      </c>
      <c r="F296" s="215" t="s">
        <v>15618</v>
      </c>
      <c r="G296" s="215" t="s">
        <v>15618</v>
      </c>
      <c r="H296" s="355" t="s">
        <v>15618</v>
      </c>
      <c r="I296" s="356" t="s">
        <v>15618</v>
      </c>
      <c r="J296" s="356" t="s">
        <v>15618</v>
      </c>
      <c r="K296" s="357"/>
      <c r="L296" s="357"/>
      <c r="M296" s="357"/>
      <c r="N296" s="357"/>
      <c r="O296" s="357"/>
      <c r="P296" s="358"/>
      <c r="Q296" s="35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si="43"/>
        <v>0</v>
      </c>
      <c r="Y296" s="271"/>
      <c r="Z296" s="271"/>
      <c r="AB296" s="273" t="str">
        <f t="shared" si="44"/>
        <v/>
      </c>
    </row>
    <row r="297" spans="1:28" s="272" customFormat="1" ht="20.399999999999999">
      <c r="A297" s="214"/>
      <c r="B297" s="215" t="s">
        <v>15618</v>
      </c>
      <c r="C297" s="354" t="s">
        <v>15618</v>
      </c>
      <c r="D297" s="278"/>
      <c r="E297" s="215" t="s">
        <v>15618</v>
      </c>
      <c r="F297" s="215" t="s">
        <v>15618</v>
      </c>
      <c r="G297" s="215" t="s">
        <v>15618</v>
      </c>
      <c r="H297" s="355" t="s">
        <v>15618</v>
      </c>
      <c r="I297" s="356" t="s">
        <v>15618</v>
      </c>
      <c r="J297" s="356" t="s">
        <v>15618</v>
      </c>
      <c r="K297" s="357"/>
      <c r="L297" s="357"/>
      <c r="M297" s="357"/>
      <c r="N297" s="357"/>
      <c r="O297" s="357"/>
      <c r="P297" s="358"/>
      <c r="Q297" s="35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si="43"/>
        <v>0</v>
      </c>
      <c r="Y297" s="271"/>
      <c r="Z297" s="271"/>
      <c r="AB297" s="273" t="str">
        <f t="shared" si="44"/>
        <v/>
      </c>
    </row>
    <row r="298" spans="1:28" s="272" customFormat="1" ht="20.399999999999999">
      <c r="A298" s="214"/>
      <c r="B298" s="215" t="s">
        <v>15618</v>
      </c>
      <c r="C298" s="354" t="s">
        <v>15618</v>
      </c>
      <c r="D298" s="278"/>
      <c r="E298" s="215" t="s">
        <v>15618</v>
      </c>
      <c r="F298" s="215" t="s">
        <v>15618</v>
      </c>
      <c r="G298" s="215" t="s">
        <v>15618</v>
      </c>
      <c r="H298" s="355" t="s">
        <v>15618</v>
      </c>
      <c r="I298" s="356" t="s">
        <v>15618</v>
      </c>
      <c r="J298" s="356" t="s">
        <v>15618</v>
      </c>
      <c r="K298" s="357"/>
      <c r="L298" s="357"/>
      <c r="M298" s="357"/>
      <c r="N298" s="357"/>
      <c r="O298" s="357"/>
      <c r="P298" s="358"/>
      <c r="Q298" s="35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si="43"/>
        <v>0</v>
      </c>
      <c r="Y298" s="271"/>
      <c r="Z298" s="271"/>
      <c r="AB298" s="273" t="str">
        <f t="shared" si="44"/>
        <v/>
      </c>
    </row>
    <row r="299" spans="1:28" s="272" customFormat="1" ht="20.399999999999999">
      <c r="A299" s="214"/>
      <c r="B299" s="215" t="s">
        <v>15618</v>
      </c>
      <c r="C299" s="354" t="s">
        <v>15618</v>
      </c>
      <c r="D299" s="278"/>
      <c r="E299" s="215" t="s">
        <v>15618</v>
      </c>
      <c r="F299" s="215" t="s">
        <v>15618</v>
      </c>
      <c r="G299" s="215" t="s">
        <v>15618</v>
      </c>
      <c r="H299" s="355" t="s">
        <v>15618</v>
      </c>
      <c r="I299" s="356" t="s">
        <v>15618</v>
      </c>
      <c r="J299" s="356" t="s">
        <v>15618</v>
      </c>
      <c r="K299" s="357"/>
      <c r="L299" s="357"/>
      <c r="M299" s="357"/>
      <c r="N299" s="357"/>
      <c r="O299" s="357"/>
      <c r="P299" s="358"/>
      <c r="Q299" s="35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si="43"/>
        <v>0</v>
      </c>
      <c r="Y299" s="271"/>
      <c r="Z299" s="271"/>
      <c r="AB299" s="273" t="str">
        <f t="shared" si="44"/>
        <v/>
      </c>
    </row>
    <row r="300" spans="1:28" s="272" customFormat="1" ht="20.399999999999999">
      <c r="A300" s="214"/>
      <c r="B300" s="215" t="s">
        <v>15618</v>
      </c>
      <c r="C300" s="354" t="s">
        <v>15618</v>
      </c>
      <c r="D300" s="278"/>
      <c r="E300" s="215" t="s">
        <v>15618</v>
      </c>
      <c r="F300" s="215" t="s">
        <v>15618</v>
      </c>
      <c r="G300" s="215" t="s">
        <v>15618</v>
      </c>
      <c r="H300" s="355" t="s">
        <v>15618</v>
      </c>
      <c r="I300" s="356" t="s">
        <v>15618</v>
      </c>
      <c r="J300" s="356" t="s">
        <v>15618</v>
      </c>
      <c r="K300" s="357"/>
      <c r="L300" s="357"/>
      <c r="M300" s="357"/>
      <c r="N300" s="357"/>
      <c r="O300" s="357"/>
      <c r="P300" s="358"/>
      <c r="Q300" s="35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si="43"/>
        <v>0</v>
      </c>
      <c r="Y300" s="271"/>
      <c r="Z300" s="271"/>
      <c r="AB300" s="273" t="str">
        <f t="shared" si="44"/>
        <v/>
      </c>
    </row>
    <row r="301" spans="1:28" s="272" customFormat="1" ht="20.399999999999999">
      <c r="A301" s="214"/>
      <c r="B301" s="215" t="s">
        <v>15618</v>
      </c>
      <c r="C301" s="354" t="s">
        <v>15618</v>
      </c>
      <c r="D301" s="278"/>
      <c r="E301" s="215" t="s">
        <v>15618</v>
      </c>
      <c r="F301" s="215" t="s">
        <v>15618</v>
      </c>
      <c r="G301" s="215" t="s">
        <v>15618</v>
      </c>
      <c r="H301" s="355" t="s">
        <v>15618</v>
      </c>
      <c r="I301" s="356" t="s">
        <v>15618</v>
      </c>
      <c r="J301" s="356" t="s">
        <v>15618</v>
      </c>
      <c r="K301" s="357"/>
      <c r="L301" s="357"/>
      <c r="M301" s="357"/>
      <c r="N301" s="357"/>
      <c r="O301" s="357"/>
      <c r="P301" s="358"/>
      <c r="Q301" s="35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si="43"/>
        <v>0</v>
      </c>
      <c r="Y301" s="271"/>
      <c r="Z301" s="271"/>
      <c r="AB301" s="273" t="str">
        <f t="shared" si="44"/>
        <v/>
      </c>
    </row>
    <row r="302" spans="1:28" s="272" customFormat="1" ht="20.399999999999999">
      <c r="A302" s="214"/>
      <c r="B302" s="215" t="s">
        <v>15618</v>
      </c>
      <c r="C302" s="354" t="s">
        <v>15618</v>
      </c>
      <c r="D302" s="278"/>
      <c r="E302" s="215" t="s">
        <v>15618</v>
      </c>
      <c r="F302" s="215" t="s">
        <v>15618</v>
      </c>
      <c r="G302" s="215" t="s">
        <v>15618</v>
      </c>
      <c r="H302" s="355" t="s">
        <v>15618</v>
      </c>
      <c r="I302" s="356" t="s">
        <v>15618</v>
      </c>
      <c r="J302" s="356" t="s">
        <v>15618</v>
      </c>
      <c r="K302" s="357"/>
      <c r="L302" s="357"/>
      <c r="M302" s="357"/>
      <c r="N302" s="357"/>
      <c r="O302" s="357"/>
      <c r="P302" s="358"/>
      <c r="Q302" s="35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si="43"/>
        <v>0</v>
      </c>
      <c r="Y302" s="271"/>
      <c r="Z302" s="271"/>
      <c r="AB302" s="273" t="str">
        <f t="shared" si="44"/>
        <v/>
      </c>
    </row>
    <row r="303" spans="1:28" s="272" customFormat="1" ht="20.399999999999999">
      <c r="A303" s="214"/>
      <c r="B303" s="215" t="s">
        <v>15618</v>
      </c>
      <c r="C303" s="354" t="s">
        <v>15618</v>
      </c>
      <c r="D303" s="278"/>
      <c r="E303" s="215" t="s">
        <v>15618</v>
      </c>
      <c r="F303" s="215" t="s">
        <v>15618</v>
      </c>
      <c r="G303" s="215" t="s">
        <v>15618</v>
      </c>
      <c r="H303" s="355" t="s">
        <v>15618</v>
      </c>
      <c r="I303" s="356" t="s">
        <v>15618</v>
      </c>
      <c r="J303" s="356" t="s">
        <v>15618</v>
      </c>
      <c r="K303" s="357"/>
      <c r="L303" s="357"/>
      <c r="M303" s="357"/>
      <c r="N303" s="357"/>
      <c r="O303" s="357"/>
      <c r="P303" s="358"/>
      <c r="Q303" s="35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si="43"/>
        <v>0</v>
      </c>
      <c r="Y303" s="271"/>
      <c r="Z303" s="271"/>
      <c r="AB303" s="273" t="str">
        <f t="shared" si="44"/>
        <v/>
      </c>
    </row>
    <row r="304" spans="1:28" s="272" customFormat="1" ht="20.399999999999999">
      <c r="A304" s="214"/>
      <c r="B304" s="215" t="s">
        <v>15618</v>
      </c>
      <c r="C304" s="354" t="s">
        <v>15618</v>
      </c>
      <c r="D304" s="278"/>
      <c r="E304" s="215" t="s">
        <v>15618</v>
      </c>
      <c r="F304" s="215" t="s">
        <v>15618</v>
      </c>
      <c r="G304" s="215" t="s">
        <v>15618</v>
      </c>
      <c r="H304" s="355" t="s">
        <v>15618</v>
      </c>
      <c r="I304" s="356" t="s">
        <v>15618</v>
      </c>
      <c r="J304" s="356" t="s">
        <v>15618</v>
      </c>
      <c r="K304" s="357"/>
      <c r="L304" s="357"/>
      <c r="M304" s="357"/>
      <c r="N304" s="357"/>
      <c r="O304" s="357"/>
      <c r="P304" s="358"/>
      <c r="Q304" s="35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si="43"/>
        <v>0</v>
      </c>
      <c r="Y304" s="271"/>
      <c r="Z304" s="271"/>
      <c r="AB304" s="273" t="str">
        <f t="shared" si="44"/>
        <v/>
      </c>
    </row>
    <row r="305" spans="1:28" s="272" customFormat="1" ht="20.399999999999999">
      <c r="A305" s="214"/>
      <c r="B305" s="215" t="s">
        <v>15618</v>
      </c>
      <c r="C305" s="354" t="s">
        <v>15618</v>
      </c>
      <c r="D305" s="278"/>
      <c r="E305" s="215" t="s">
        <v>15618</v>
      </c>
      <c r="F305" s="215" t="s">
        <v>15618</v>
      </c>
      <c r="G305" s="215" t="s">
        <v>15618</v>
      </c>
      <c r="H305" s="355" t="s">
        <v>15618</v>
      </c>
      <c r="I305" s="356" t="s">
        <v>15618</v>
      </c>
      <c r="J305" s="356" t="s">
        <v>15618</v>
      </c>
      <c r="K305" s="357"/>
      <c r="L305" s="357"/>
      <c r="M305" s="357"/>
      <c r="N305" s="357"/>
      <c r="O305" s="357"/>
      <c r="P305" s="358"/>
      <c r="Q305" s="35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si="43"/>
        <v>0</v>
      </c>
      <c r="Y305" s="271"/>
      <c r="Z305" s="271"/>
      <c r="AB305" s="273" t="str">
        <f t="shared" si="44"/>
        <v/>
      </c>
    </row>
    <row r="306" spans="1:28" s="272" customFormat="1" ht="20.399999999999999">
      <c r="A306" s="214"/>
      <c r="B306" s="215" t="s">
        <v>15618</v>
      </c>
      <c r="C306" s="354" t="s">
        <v>15618</v>
      </c>
      <c r="D306" s="278"/>
      <c r="E306" s="215" t="s">
        <v>15618</v>
      </c>
      <c r="F306" s="215" t="s">
        <v>15618</v>
      </c>
      <c r="G306" s="215" t="s">
        <v>15618</v>
      </c>
      <c r="H306" s="355" t="s">
        <v>15618</v>
      </c>
      <c r="I306" s="356" t="s">
        <v>15618</v>
      </c>
      <c r="J306" s="356" t="s">
        <v>15618</v>
      </c>
      <c r="K306" s="357"/>
      <c r="L306" s="357"/>
      <c r="M306" s="357"/>
      <c r="N306" s="357"/>
      <c r="O306" s="357"/>
      <c r="P306" s="358"/>
      <c r="Q306" s="35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si="43"/>
        <v>0</v>
      </c>
      <c r="Y306" s="271"/>
      <c r="Z306" s="271"/>
      <c r="AB306" s="273" t="str">
        <f t="shared" si="44"/>
        <v/>
      </c>
    </row>
    <row r="307" spans="1:28" s="272" customFormat="1" ht="20.399999999999999">
      <c r="A307" s="214"/>
      <c r="B307" s="215" t="s">
        <v>15618</v>
      </c>
      <c r="C307" s="354" t="s">
        <v>15618</v>
      </c>
      <c r="D307" s="278"/>
      <c r="E307" s="215" t="s">
        <v>15618</v>
      </c>
      <c r="F307" s="215" t="s">
        <v>15618</v>
      </c>
      <c r="G307" s="215" t="s">
        <v>15618</v>
      </c>
      <c r="H307" s="355" t="s">
        <v>15618</v>
      </c>
      <c r="I307" s="356" t="s">
        <v>15618</v>
      </c>
      <c r="J307" s="356" t="s">
        <v>15618</v>
      </c>
      <c r="K307" s="357"/>
      <c r="L307" s="357"/>
      <c r="M307" s="357"/>
      <c r="N307" s="357"/>
      <c r="O307" s="357"/>
      <c r="P307" s="358"/>
      <c r="Q307" s="35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si="43"/>
        <v>0</v>
      </c>
      <c r="Y307" s="271"/>
      <c r="Z307" s="271"/>
      <c r="AB307" s="273" t="str">
        <f t="shared" si="44"/>
        <v/>
      </c>
    </row>
    <row r="308" spans="1:28" s="272" customFormat="1" ht="20.399999999999999">
      <c r="A308" s="214"/>
      <c r="B308" s="215" t="s">
        <v>15618</v>
      </c>
      <c r="C308" s="354" t="s">
        <v>15618</v>
      </c>
      <c r="D308" s="278"/>
      <c r="E308" s="215" t="s">
        <v>15618</v>
      </c>
      <c r="F308" s="215" t="s">
        <v>15618</v>
      </c>
      <c r="G308" s="215" t="s">
        <v>15618</v>
      </c>
      <c r="H308" s="355" t="s">
        <v>15618</v>
      </c>
      <c r="I308" s="356" t="s">
        <v>15618</v>
      </c>
      <c r="J308" s="356" t="s">
        <v>15618</v>
      </c>
      <c r="K308" s="357"/>
      <c r="L308" s="357"/>
      <c r="M308" s="357"/>
      <c r="N308" s="357"/>
      <c r="O308" s="357"/>
      <c r="P308" s="358"/>
      <c r="Q308" s="35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si="43"/>
        <v>0</v>
      </c>
      <c r="Y308" s="271"/>
      <c r="Z308" s="271"/>
      <c r="AB308" s="273" t="str">
        <f t="shared" si="44"/>
        <v/>
      </c>
    </row>
    <row r="309" spans="1:28" s="272" customFormat="1" ht="20.399999999999999">
      <c r="A309" s="214"/>
      <c r="B309" s="215" t="s">
        <v>15618</v>
      </c>
      <c r="C309" s="354" t="s">
        <v>15618</v>
      </c>
      <c r="D309" s="278"/>
      <c r="E309" s="215" t="s">
        <v>15618</v>
      </c>
      <c r="F309" s="215" t="s">
        <v>15618</v>
      </c>
      <c r="G309" s="215" t="s">
        <v>15618</v>
      </c>
      <c r="H309" s="355" t="s">
        <v>15618</v>
      </c>
      <c r="I309" s="356" t="s">
        <v>15618</v>
      </c>
      <c r="J309" s="356" t="s">
        <v>15618</v>
      </c>
      <c r="K309" s="357"/>
      <c r="L309" s="357"/>
      <c r="M309" s="357"/>
      <c r="N309" s="357"/>
      <c r="O309" s="357"/>
      <c r="P309" s="358"/>
      <c r="Q309" s="35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si="43"/>
        <v>0</v>
      </c>
      <c r="Y309" s="271"/>
      <c r="Z309" s="271"/>
      <c r="AB309" s="273" t="str">
        <f t="shared" si="44"/>
        <v/>
      </c>
    </row>
    <row r="310" spans="1:28" s="272" customFormat="1" ht="20.399999999999999">
      <c r="A310" s="214"/>
      <c r="B310" s="215" t="s">
        <v>15618</v>
      </c>
      <c r="C310" s="354" t="s">
        <v>15618</v>
      </c>
      <c r="D310" s="278"/>
      <c r="E310" s="215" t="s">
        <v>15618</v>
      </c>
      <c r="F310" s="215" t="s">
        <v>15618</v>
      </c>
      <c r="G310" s="215" t="s">
        <v>15618</v>
      </c>
      <c r="H310" s="355" t="s">
        <v>15618</v>
      </c>
      <c r="I310" s="356" t="s">
        <v>15618</v>
      </c>
      <c r="J310" s="356" t="s">
        <v>15618</v>
      </c>
      <c r="K310" s="357"/>
      <c r="L310" s="357"/>
      <c r="M310" s="357"/>
      <c r="N310" s="357"/>
      <c r="O310" s="357"/>
      <c r="P310" s="358"/>
      <c r="Q310" s="35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si="43"/>
        <v>0</v>
      </c>
      <c r="Y310" s="271"/>
      <c r="Z310" s="271"/>
      <c r="AB310" s="273" t="str">
        <f t="shared" si="44"/>
        <v/>
      </c>
    </row>
    <row r="311" spans="1:28" s="272" customFormat="1" ht="20.399999999999999">
      <c r="A311" s="214"/>
      <c r="B311" s="215" t="s">
        <v>15618</v>
      </c>
      <c r="C311" s="354" t="s">
        <v>15618</v>
      </c>
      <c r="D311" s="278"/>
      <c r="E311" s="215" t="s">
        <v>15618</v>
      </c>
      <c r="F311" s="215" t="s">
        <v>15618</v>
      </c>
      <c r="G311" s="215" t="s">
        <v>15618</v>
      </c>
      <c r="H311" s="355" t="s">
        <v>15618</v>
      </c>
      <c r="I311" s="356" t="s">
        <v>15618</v>
      </c>
      <c r="J311" s="356" t="s">
        <v>15618</v>
      </c>
      <c r="K311" s="357"/>
      <c r="L311" s="357"/>
      <c r="M311" s="357"/>
      <c r="N311" s="357"/>
      <c r="O311" s="357"/>
      <c r="P311" s="358"/>
      <c r="Q311" s="35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si="43"/>
        <v>0</v>
      </c>
      <c r="Y311" s="271"/>
      <c r="Z311" s="271"/>
      <c r="AB311" s="273" t="str">
        <f t="shared" si="44"/>
        <v/>
      </c>
    </row>
    <row r="312" spans="1:28" s="272" customFormat="1" ht="20.399999999999999">
      <c r="A312" s="214"/>
      <c r="B312" s="215" t="s">
        <v>15618</v>
      </c>
      <c r="C312" s="354" t="s">
        <v>15618</v>
      </c>
      <c r="D312" s="278"/>
      <c r="E312" s="215" t="s">
        <v>15618</v>
      </c>
      <c r="F312" s="215" t="s">
        <v>15618</v>
      </c>
      <c r="G312" s="215" t="s">
        <v>15618</v>
      </c>
      <c r="H312" s="355" t="s">
        <v>15618</v>
      </c>
      <c r="I312" s="356" t="s">
        <v>15618</v>
      </c>
      <c r="J312" s="356" t="s">
        <v>15618</v>
      </c>
      <c r="K312" s="357"/>
      <c r="L312" s="357"/>
      <c r="M312" s="357"/>
      <c r="N312" s="357"/>
      <c r="O312" s="357"/>
      <c r="P312" s="358"/>
      <c r="Q312" s="35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si="43"/>
        <v>0</v>
      </c>
      <c r="Y312" s="271"/>
      <c r="Z312" s="271"/>
      <c r="AB312" s="273" t="str">
        <f t="shared" si="44"/>
        <v/>
      </c>
    </row>
    <row r="313" spans="1:28" s="272" customFormat="1" ht="20.399999999999999">
      <c r="A313" s="214"/>
      <c r="B313" s="215" t="s">
        <v>15618</v>
      </c>
      <c r="C313" s="354" t="s">
        <v>15618</v>
      </c>
      <c r="D313" s="278"/>
      <c r="E313" s="215" t="s">
        <v>15618</v>
      </c>
      <c r="F313" s="215" t="s">
        <v>15618</v>
      </c>
      <c r="G313" s="215" t="s">
        <v>15618</v>
      </c>
      <c r="H313" s="355" t="s">
        <v>15618</v>
      </c>
      <c r="I313" s="356" t="s">
        <v>15618</v>
      </c>
      <c r="J313" s="356" t="s">
        <v>15618</v>
      </c>
      <c r="K313" s="357"/>
      <c r="L313" s="357"/>
      <c r="M313" s="357"/>
      <c r="N313" s="357"/>
      <c r="O313" s="357"/>
      <c r="P313" s="358"/>
      <c r="Q313" s="35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si="43"/>
        <v>0</v>
      </c>
      <c r="Y313" s="271"/>
      <c r="Z313" s="271"/>
      <c r="AB313" s="273" t="str">
        <f t="shared" si="44"/>
        <v/>
      </c>
    </row>
    <row r="314" spans="1:28" s="272" customFormat="1" ht="20.399999999999999">
      <c r="A314" s="214"/>
      <c r="B314" s="215" t="s">
        <v>15618</v>
      </c>
      <c r="C314" s="354" t="s">
        <v>15618</v>
      </c>
      <c r="D314" s="278"/>
      <c r="E314" s="215" t="s">
        <v>15618</v>
      </c>
      <c r="F314" s="215" t="s">
        <v>15618</v>
      </c>
      <c r="G314" s="215" t="s">
        <v>15618</v>
      </c>
      <c r="H314" s="355" t="s">
        <v>15618</v>
      </c>
      <c r="I314" s="356" t="s">
        <v>15618</v>
      </c>
      <c r="J314" s="356" t="s">
        <v>15618</v>
      </c>
      <c r="K314" s="357"/>
      <c r="L314" s="357"/>
      <c r="M314" s="357"/>
      <c r="N314" s="357"/>
      <c r="O314" s="357"/>
      <c r="P314" s="358"/>
      <c r="Q314" s="35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si="43"/>
        <v>0</v>
      </c>
      <c r="Y314" s="271"/>
      <c r="Z314" s="271"/>
      <c r="AB314" s="273" t="str">
        <f t="shared" si="44"/>
        <v/>
      </c>
    </row>
    <row r="315" spans="1:28" s="272" customFormat="1" ht="20.399999999999999">
      <c r="A315" s="214"/>
      <c r="B315" s="215" t="s">
        <v>15618</v>
      </c>
      <c r="C315" s="354" t="s">
        <v>15618</v>
      </c>
      <c r="D315" s="278"/>
      <c r="E315" s="215" t="s">
        <v>15618</v>
      </c>
      <c r="F315" s="215" t="s">
        <v>15618</v>
      </c>
      <c r="G315" s="215" t="s">
        <v>15618</v>
      </c>
      <c r="H315" s="355" t="s">
        <v>15618</v>
      </c>
      <c r="I315" s="356" t="s">
        <v>15618</v>
      </c>
      <c r="J315" s="356" t="s">
        <v>15618</v>
      </c>
      <c r="K315" s="357"/>
      <c r="L315" s="357"/>
      <c r="M315" s="357"/>
      <c r="N315" s="357"/>
      <c r="O315" s="357"/>
      <c r="P315" s="358"/>
      <c r="Q315" s="35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si="43"/>
        <v>0</v>
      </c>
      <c r="Y315" s="271"/>
      <c r="Z315" s="271"/>
      <c r="AB315" s="273" t="str">
        <f t="shared" si="44"/>
        <v/>
      </c>
    </row>
    <row r="316" spans="1:28" s="272" customFormat="1" ht="20.399999999999999">
      <c r="A316" s="214"/>
      <c r="B316" s="215" t="s">
        <v>15618</v>
      </c>
      <c r="C316" s="354" t="s">
        <v>15618</v>
      </c>
      <c r="D316" s="278"/>
      <c r="E316" s="215" t="s">
        <v>15618</v>
      </c>
      <c r="F316" s="215" t="s">
        <v>15618</v>
      </c>
      <c r="G316" s="215" t="s">
        <v>15618</v>
      </c>
      <c r="H316" s="355" t="s">
        <v>15618</v>
      </c>
      <c r="I316" s="356" t="s">
        <v>15618</v>
      </c>
      <c r="J316" s="356" t="s">
        <v>15618</v>
      </c>
      <c r="K316" s="357"/>
      <c r="L316" s="357"/>
      <c r="M316" s="357"/>
      <c r="N316" s="357"/>
      <c r="O316" s="357"/>
      <c r="P316" s="358"/>
      <c r="Q316" s="35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si="43"/>
        <v>0</v>
      </c>
      <c r="Y316" s="271"/>
      <c r="Z316" s="271"/>
      <c r="AB316" s="273" t="str">
        <f t="shared" si="44"/>
        <v/>
      </c>
    </row>
    <row r="317" spans="1:28" s="272" customFormat="1" ht="20.399999999999999">
      <c r="A317" s="214"/>
      <c r="B317" s="215" t="s">
        <v>15618</v>
      </c>
      <c r="C317" s="354" t="s">
        <v>15618</v>
      </c>
      <c r="D317" s="278"/>
      <c r="E317" s="215" t="s">
        <v>15618</v>
      </c>
      <c r="F317" s="215" t="s">
        <v>15618</v>
      </c>
      <c r="G317" s="215" t="s">
        <v>15618</v>
      </c>
      <c r="H317" s="355" t="s">
        <v>15618</v>
      </c>
      <c r="I317" s="356" t="s">
        <v>15618</v>
      </c>
      <c r="J317" s="356" t="s">
        <v>15618</v>
      </c>
      <c r="K317" s="357"/>
      <c r="L317" s="357"/>
      <c r="M317" s="357"/>
      <c r="N317" s="357"/>
      <c r="O317" s="357"/>
      <c r="P317" s="358"/>
      <c r="Q317" s="35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si="43"/>
        <v>0</v>
      </c>
      <c r="Y317" s="271"/>
      <c r="Z317" s="271"/>
      <c r="AB317" s="273" t="str">
        <f t="shared" si="44"/>
        <v/>
      </c>
    </row>
    <row r="318" spans="1:28" s="272" customFormat="1" ht="20.399999999999999">
      <c r="A318" s="214"/>
      <c r="B318" s="215" t="s">
        <v>15618</v>
      </c>
      <c r="C318" s="354" t="s">
        <v>15618</v>
      </c>
      <c r="D318" s="278"/>
      <c r="E318" s="215" t="s">
        <v>15618</v>
      </c>
      <c r="F318" s="215" t="s">
        <v>15618</v>
      </c>
      <c r="G318" s="215" t="s">
        <v>15618</v>
      </c>
      <c r="H318" s="355" t="s">
        <v>15618</v>
      </c>
      <c r="I318" s="356" t="s">
        <v>15618</v>
      </c>
      <c r="J318" s="356" t="s">
        <v>15618</v>
      </c>
      <c r="K318" s="357"/>
      <c r="L318" s="357"/>
      <c r="M318" s="357"/>
      <c r="N318" s="357"/>
      <c r="O318" s="357"/>
      <c r="P318" s="358"/>
      <c r="Q318" s="35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si="43"/>
        <v>0</v>
      </c>
      <c r="Y318" s="271"/>
      <c r="Z318" s="271"/>
      <c r="AB318" s="273" t="str">
        <f t="shared" si="44"/>
        <v/>
      </c>
    </row>
    <row r="319" spans="1:28" s="272" customFormat="1" ht="20.399999999999999">
      <c r="A319" s="214"/>
      <c r="B319" s="215" t="s">
        <v>15618</v>
      </c>
      <c r="C319" s="354" t="s">
        <v>15618</v>
      </c>
      <c r="D319" s="278"/>
      <c r="E319" s="215" t="s">
        <v>15618</v>
      </c>
      <c r="F319" s="215" t="s">
        <v>15618</v>
      </c>
      <c r="G319" s="215" t="s">
        <v>15618</v>
      </c>
      <c r="H319" s="355" t="s">
        <v>15618</v>
      </c>
      <c r="I319" s="356" t="s">
        <v>15618</v>
      </c>
      <c r="J319" s="356" t="s">
        <v>15618</v>
      </c>
      <c r="K319" s="357"/>
      <c r="L319" s="357"/>
      <c r="M319" s="357"/>
      <c r="N319" s="357"/>
      <c r="O319" s="357"/>
      <c r="P319" s="358"/>
      <c r="Q319" s="35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si="43"/>
        <v>0</v>
      </c>
      <c r="Y319" s="271"/>
      <c r="Z319" s="271"/>
      <c r="AB319" s="273" t="str">
        <f t="shared" si="44"/>
        <v/>
      </c>
    </row>
    <row r="320" spans="1:28" s="272" customFormat="1" ht="20.399999999999999">
      <c r="A320" s="214"/>
      <c r="B320" s="215" t="s">
        <v>15618</v>
      </c>
      <c r="C320" s="354" t="s">
        <v>15618</v>
      </c>
      <c r="D320" s="278"/>
      <c r="E320" s="215" t="s">
        <v>15618</v>
      </c>
      <c r="F320" s="215" t="s">
        <v>15618</v>
      </c>
      <c r="G320" s="215" t="s">
        <v>15618</v>
      </c>
      <c r="H320" s="355" t="s">
        <v>15618</v>
      </c>
      <c r="I320" s="356" t="s">
        <v>15618</v>
      </c>
      <c r="J320" s="356" t="s">
        <v>15618</v>
      </c>
      <c r="K320" s="357"/>
      <c r="L320" s="357"/>
      <c r="M320" s="357"/>
      <c r="N320" s="357"/>
      <c r="O320" s="357"/>
      <c r="P320" s="358"/>
      <c r="Q320" s="35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si="43"/>
        <v>0</v>
      </c>
      <c r="Y320" s="271"/>
      <c r="Z320" s="271"/>
      <c r="AB320" s="273" t="str">
        <f t="shared" si="44"/>
        <v/>
      </c>
    </row>
    <row r="321" spans="1:28" s="272" customFormat="1" ht="20.399999999999999">
      <c r="A321" s="214"/>
      <c r="B321" s="215" t="s">
        <v>15618</v>
      </c>
      <c r="C321" s="354" t="s">
        <v>15618</v>
      </c>
      <c r="D321" s="278"/>
      <c r="E321" s="215" t="s">
        <v>15618</v>
      </c>
      <c r="F321" s="215" t="s">
        <v>15618</v>
      </c>
      <c r="G321" s="215" t="s">
        <v>15618</v>
      </c>
      <c r="H321" s="355" t="s">
        <v>15618</v>
      </c>
      <c r="I321" s="356" t="s">
        <v>15618</v>
      </c>
      <c r="J321" s="356" t="s">
        <v>15618</v>
      </c>
      <c r="K321" s="357"/>
      <c r="L321" s="357"/>
      <c r="M321" s="357"/>
      <c r="N321" s="357"/>
      <c r="O321" s="357"/>
      <c r="P321" s="358"/>
      <c r="Q321" s="35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si="43"/>
        <v>0</v>
      </c>
      <c r="Y321" s="271"/>
      <c r="Z321" s="271"/>
      <c r="AB321" s="273" t="str">
        <f t="shared" si="44"/>
        <v/>
      </c>
    </row>
    <row r="322" spans="1:28" s="272" customFormat="1" ht="20.399999999999999">
      <c r="A322" s="214"/>
      <c r="B322" s="215" t="s">
        <v>15618</v>
      </c>
      <c r="C322" s="354" t="s">
        <v>15618</v>
      </c>
      <c r="D322" s="278"/>
      <c r="E322" s="215" t="s">
        <v>15618</v>
      </c>
      <c r="F322" s="215" t="s">
        <v>15618</v>
      </c>
      <c r="G322" s="215" t="s">
        <v>15618</v>
      </c>
      <c r="H322" s="355" t="s">
        <v>15618</v>
      </c>
      <c r="I322" s="356" t="s">
        <v>15618</v>
      </c>
      <c r="J322" s="356" t="s">
        <v>15618</v>
      </c>
      <c r="K322" s="357"/>
      <c r="L322" s="357"/>
      <c r="M322" s="357"/>
      <c r="N322" s="357"/>
      <c r="O322" s="357"/>
      <c r="P322" s="358"/>
      <c r="Q322" s="35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si="43"/>
        <v>0</v>
      </c>
      <c r="Y322" s="271"/>
      <c r="Z322" s="271"/>
      <c r="AB322" s="273" t="str">
        <f t="shared" si="44"/>
        <v/>
      </c>
    </row>
    <row r="323" spans="1:28" s="272" customFormat="1" ht="20.399999999999999">
      <c r="A323" s="214"/>
      <c r="B323" s="215" t="s">
        <v>15618</v>
      </c>
      <c r="C323" s="354" t="s">
        <v>15618</v>
      </c>
      <c r="D323" s="278"/>
      <c r="E323" s="215" t="s">
        <v>15618</v>
      </c>
      <c r="F323" s="215" t="s">
        <v>15618</v>
      </c>
      <c r="G323" s="215" t="s">
        <v>15618</v>
      </c>
      <c r="H323" s="355" t="s">
        <v>15618</v>
      </c>
      <c r="I323" s="356" t="s">
        <v>15618</v>
      </c>
      <c r="J323" s="356" t="s">
        <v>15618</v>
      </c>
      <c r="K323" s="357"/>
      <c r="L323" s="357"/>
      <c r="M323" s="357"/>
      <c r="N323" s="357"/>
      <c r="O323" s="357"/>
      <c r="P323" s="358"/>
      <c r="Q323" s="35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si="43"/>
        <v>0</v>
      </c>
      <c r="Y323" s="271"/>
      <c r="Z323" s="271"/>
      <c r="AB323" s="273" t="str">
        <f t="shared" si="44"/>
        <v/>
      </c>
    </row>
    <row r="324" spans="1:28" s="272" customFormat="1" ht="20.399999999999999">
      <c r="A324" s="214"/>
      <c r="B324" s="215" t="s">
        <v>15618</v>
      </c>
      <c r="C324" s="354" t="s">
        <v>15618</v>
      </c>
      <c r="D324" s="278"/>
      <c r="E324" s="215" t="s">
        <v>15618</v>
      </c>
      <c r="F324" s="215" t="s">
        <v>15618</v>
      </c>
      <c r="G324" s="215" t="s">
        <v>15618</v>
      </c>
      <c r="H324" s="355" t="s">
        <v>15618</v>
      </c>
      <c r="I324" s="356" t="s">
        <v>15618</v>
      </c>
      <c r="J324" s="356" t="s">
        <v>15618</v>
      </c>
      <c r="K324" s="357"/>
      <c r="L324" s="357"/>
      <c r="M324" s="357"/>
      <c r="N324" s="357"/>
      <c r="O324" s="357"/>
      <c r="P324" s="358"/>
      <c r="Q324" s="359"/>
      <c r="R324" s="215" t="str">
        <f ca="1">IF(ISERROR($V324),"",OFFSET('Smelter Look-up'!$C$4,$V324-4,0)&amp;"")</f>
        <v/>
      </c>
      <c r="S324" s="222" t="str">
        <f t="shared" ref="S324" ca="1" si="45">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 si="46">IF(AND(C324="Smelter not listed",OR(LEN(D324)=0,LEN(E324)=0)),1,0)</f>
        <v>0</v>
      </c>
      <c r="Y324" s="271"/>
      <c r="Z324" s="271"/>
      <c r="AB324" s="273" t="str">
        <f t="shared" ref="AB324" si="47">B324&amp;C324</f>
        <v/>
      </c>
    </row>
    <row r="325" spans="1:28" s="272" customFormat="1" ht="20.399999999999999">
      <c r="A325" s="214"/>
      <c r="B325" s="215" t="s">
        <v>15618</v>
      </c>
      <c r="C325" s="354" t="s">
        <v>15618</v>
      </c>
      <c r="D325" s="278"/>
      <c r="E325" s="215" t="s">
        <v>15618</v>
      </c>
      <c r="F325" s="215" t="s">
        <v>15618</v>
      </c>
      <c r="G325" s="215" t="s">
        <v>15618</v>
      </c>
      <c r="H325" s="355" t="s">
        <v>15618</v>
      </c>
      <c r="I325" s="356" t="s">
        <v>15618</v>
      </c>
      <c r="J325" s="356" t="s">
        <v>15618</v>
      </c>
      <c r="K325" s="357"/>
      <c r="L325" s="357"/>
      <c r="M325" s="357"/>
      <c r="N325" s="357"/>
      <c r="O325" s="357"/>
      <c r="P325" s="358"/>
      <c r="Q325" s="359"/>
      <c r="R325" s="215" t="str">
        <f ca="1">IF(ISERROR($V325),"",OFFSET('Smelter Look-up'!$C$4,$V325-4,0)&amp;"")</f>
        <v/>
      </c>
      <c r="S325" s="222" t="str">
        <f t="shared" ref="S325:S356" ca="1" si="48">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X356" si="49">IF(AND(C325="Smelter not listed",OR(LEN(D325)=0,LEN(E325)=0)),1,0)</f>
        <v>0</v>
      </c>
      <c r="Y325" s="271"/>
      <c r="Z325" s="271"/>
      <c r="AB325" s="273" t="str">
        <f t="shared" ref="AB325:AB356" si="50">B325&amp;C325</f>
        <v/>
      </c>
    </row>
    <row r="326" spans="1:28" s="272" customFormat="1" ht="20.399999999999999">
      <c r="A326" s="214"/>
      <c r="B326" s="215" t="s">
        <v>15618</v>
      </c>
      <c r="C326" s="354" t="s">
        <v>15618</v>
      </c>
      <c r="D326" s="278"/>
      <c r="E326" s="215" t="s">
        <v>15618</v>
      </c>
      <c r="F326" s="215" t="s">
        <v>15618</v>
      </c>
      <c r="G326" s="215" t="s">
        <v>15618</v>
      </c>
      <c r="H326" s="355" t="s">
        <v>15618</v>
      </c>
      <c r="I326" s="356" t="s">
        <v>15618</v>
      </c>
      <c r="J326" s="356" t="s">
        <v>15618</v>
      </c>
      <c r="K326" s="357"/>
      <c r="L326" s="357"/>
      <c r="M326" s="357"/>
      <c r="N326" s="357"/>
      <c r="O326" s="357"/>
      <c r="P326" s="358"/>
      <c r="Q326" s="35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si="49"/>
        <v>0</v>
      </c>
      <c r="Y326" s="271"/>
      <c r="Z326" s="271"/>
      <c r="AB326" s="273" t="str">
        <f t="shared" si="50"/>
        <v/>
      </c>
    </row>
    <row r="327" spans="1:28" s="272" customFormat="1" ht="20.399999999999999">
      <c r="A327" s="214"/>
      <c r="B327" s="215" t="s">
        <v>15618</v>
      </c>
      <c r="C327" s="354" t="s">
        <v>15618</v>
      </c>
      <c r="D327" s="278"/>
      <c r="E327" s="215" t="s">
        <v>15618</v>
      </c>
      <c r="F327" s="215" t="s">
        <v>15618</v>
      </c>
      <c r="G327" s="215" t="s">
        <v>15618</v>
      </c>
      <c r="H327" s="355" t="s">
        <v>15618</v>
      </c>
      <c r="I327" s="356" t="s">
        <v>15618</v>
      </c>
      <c r="J327" s="356" t="s">
        <v>15618</v>
      </c>
      <c r="K327" s="357"/>
      <c r="L327" s="357"/>
      <c r="M327" s="357"/>
      <c r="N327" s="357"/>
      <c r="O327" s="357"/>
      <c r="P327" s="358"/>
      <c r="Q327" s="35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si="49"/>
        <v>0</v>
      </c>
      <c r="Y327" s="271"/>
      <c r="Z327" s="271"/>
      <c r="AB327" s="273" t="str">
        <f t="shared" si="50"/>
        <v/>
      </c>
    </row>
    <row r="328" spans="1:28" s="272" customFormat="1" ht="20.399999999999999">
      <c r="A328" s="214"/>
      <c r="B328" s="215" t="s">
        <v>15618</v>
      </c>
      <c r="C328" s="354" t="s">
        <v>15618</v>
      </c>
      <c r="D328" s="278"/>
      <c r="E328" s="215" t="s">
        <v>15618</v>
      </c>
      <c r="F328" s="215" t="s">
        <v>15618</v>
      </c>
      <c r="G328" s="215" t="s">
        <v>15618</v>
      </c>
      <c r="H328" s="355" t="s">
        <v>15618</v>
      </c>
      <c r="I328" s="356" t="s">
        <v>15618</v>
      </c>
      <c r="J328" s="356" t="s">
        <v>15618</v>
      </c>
      <c r="K328" s="357"/>
      <c r="L328" s="357"/>
      <c r="M328" s="357"/>
      <c r="N328" s="357"/>
      <c r="O328" s="357"/>
      <c r="P328" s="358"/>
      <c r="Q328" s="35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si="49"/>
        <v>0</v>
      </c>
      <c r="Y328" s="271"/>
      <c r="Z328" s="271"/>
      <c r="AB328" s="273" t="str">
        <f t="shared" si="50"/>
        <v/>
      </c>
    </row>
    <row r="329" spans="1:28" s="272" customFormat="1" ht="20.399999999999999">
      <c r="A329" s="214"/>
      <c r="B329" s="215" t="s">
        <v>15618</v>
      </c>
      <c r="C329" s="354" t="s">
        <v>15618</v>
      </c>
      <c r="D329" s="278"/>
      <c r="E329" s="215" t="s">
        <v>15618</v>
      </c>
      <c r="F329" s="215" t="s">
        <v>15618</v>
      </c>
      <c r="G329" s="215" t="s">
        <v>15618</v>
      </c>
      <c r="H329" s="355" t="s">
        <v>15618</v>
      </c>
      <c r="I329" s="356" t="s">
        <v>15618</v>
      </c>
      <c r="J329" s="356" t="s">
        <v>15618</v>
      </c>
      <c r="K329" s="357"/>
      <c r="L329" s="357"/>
      <c r="M329" s="357"/>
      <c r="N329" s="357"/>
      <c r="O329" s="357"/>
      <c r="P329" s="358"/>
      <c r="Q329" s="35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si="49"/>
        <v>0</v>
      </c>
      <c r="Y329" s="271"/>
      <c r="Z329" s="271"/>
      <c r="AB329" s="273" t="str">
        <f t="shared" si="50"/>
        <v/>
      </c>
    </row>
    <row r="330" spans="1:28" s="272" customFormat="1" ht="20.399999999999999">
      <c r="A330" s="214"/>
      <c r="B330" s="215" t="s">
        <v>15618</v>
      </c>
      <c r="C330" s="354" t="s">
        <v>15618</v>
      </c>
      <c r="D330" s="278"/>
      <c r="E330" s="215" t="s">
        <v>15618</v>
      </c>
      <c r="F330" s="215" t="s">
        <v>15618</v>
      </c>
      <c r="G330" s="215" t="s">
        <v>15618</v>
      </c>
      <c r="H330" s="355" t="s">
        <v>15618</v>
      </c>
      <c r="I330" s="356" t="s">
        <v>15618</v>
      </c>
      <c r="J330" s="356" t="s">
        <v>15618</v>
      </c>
      <c r="K330" s="357"/>
      <c r="L330" s="357"/>
      <c r="M330" s="357"/>
      <c r="N330" s="357"/>
      <c r="O330" s="357"/>
      <c r="P330" s="358"/>
      <c r="Q330" s="35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si="49"/>
        <v>0</v>
      </c>
      <c r="Y330" s="271"/>
      <c r="Z330" s="271"/>
      <c r="AB330" s="273" t="str">
        <f t="shared" si="50"/>
        <v/>
      </c>
    </row>
    <row r="331" spans="1:28" s="272" customFormat="1" ht="20.399999999999999">
      <c r="A331" s="214"/>
      <c r="B331" s="215" t="s">
        <v>15618</v>
      </c>
      <c r="C331" s="354" t="s">
        <v>15618</v>
      </c>
      <c r="D331" s="278"/>
      <c r="E331" s="215" t="s">
        <v>15618</v>
      </c>
      <c r="F331" s="215" t="s">
        <v>15618</v>
      </c>
      <c r="G331" s="215" t="s">
        <v>15618</v>
      </c>
      <c r="H331" s="355" t="s">
        <v>15618</v>
      </c>
      <c r="I331" s="356" t="s">
        <v>15618</v>
      </c>
      <c r="J331" s="356" t="s">
        <v>15618</v>
      </c>
      <c r="K331" s="357"/>
      <c r="L331" s="357"/>
      <c r="M331" s="357"/>
      <c r="N331" s="357"/>
      <c r="O331" s="357"/>
      <c r="P331" s="358"/>
      <c r="Q331" s="35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si="49"/>
        <v>0</v>
      </c>
      <c r="Y331" s="271"/>
      <c r="Z331" s="271"/>
      <c r="AB331" s="273" t="str">
        <f t="shared" si="50"/>
        <v/>
      </c>
    </row>
    <row r="332" spans="1:28" s="272" customFormat="1" ht="20.399999999999999">
      <c r="A332" s="214"/>
      <c r="B332" s="215" t="s">
        <v>15618</v>
      </c>
      <c r="C332" s="354" t="s">
        <v>15618</v>
      </c>
      <c r="D332" s="278"/>
      <c r="E332" s="215" t="s">
        <v>15618</v>
      </c>
      <c r="F332" s="215" t="s">
        <v>15618</v>
      </c>
      <c r="G332" s="215" t="s">
        <v>15618</v>
      </c>
      <c r="H332" s="355" t="s">
        <v>15618</v>
      </c>
      <c r="I332" s="356" t="s">
        <v>15618</v>
      </c>
      <c r="J332" s="356" t="s">
        <v>15618</v>
      </c>
      <c r="K332" s="357"/>
      <c r="L332" s="357"/>
      <c r="M332" s="357"/>
      <c r="N332" s="357"/>
      <c r="O332" s="357"/>
      <c r="P332" s="358"/>
      <c r="Q332" s="35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si="49"/>
        <v>0</v>
      </c>
      <c r="Y332" s="271"/>
      <c r="Z332" s="271"/>
      <c r="AB332" s="273" t="str">
        <f t="shared" si="50"/>
        <v/>
      </c>
    </row>
    <row r="333" spans="1:28" s="272" customFormat="1" ht="20.399999999999999">
      <c r="A333" s="214"/>
      <c r="B333" s="215" t="s">
        <v>15618</v>
      </c>
      <c r="C333" s="354" t="s">
        <v>15618</v>
      </c>
      <c r="D333" s="278"/>
      <c r="E333" s="215" t="s">
        <v>15618</v>
      </c>
      <c r="F333" s="215" t="s">
        <v>15618</v>
      </c>
      <c r="G333" s="215" t="s">
        <v>15618</v>
      </c>
      <c r="H333" s="355" t="s">
        <v>15618</v>
      </c>
      <c r="I333" s="356" t="s">
        <v>15618</v>
      </c>
      <c r="J333" s="356" t="s">
        <v>15618</v>
      </c>
      <c r="K333" s="357"/>
      <c r="L333" s="357"/>
      <c r="M333" s="357"/>
      <c r="N333" s="357"/>
      <c r="O333" s="357"/>
      <c r="P333" s="358"/>
      <c r="Q333" s="35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si="49"/>
        <v>0</v>
      </c>
      <c r="Y333" s="271"/>
      <c r="Z333" s="271"/>
      <c r="AB333" s="273" t="str">
        <f t="shared" si="50"/>
        <v/>
      </c>
    </row>
    <row r="334" spans="1:28" s="272" customFormat="1" ht="20.399999999999999">
      <c r="A334" s="214"/>
      <c r="B334" s="215" t="s">
        <v>15618</v>
      </c>
      <c r="C334" s="354" t="s">
        <v>15618</v>
      </c>
      <c r="D334" s="278"/>
      <c r="E334" s="215" t="s">
        <v>15618</v>
      </c>
      <c r="F334" s="215" t="s">
        <v>15618</v>
      </c>
      <c r="G334" s="215" t="s">
        <v>15618</v>
      </c>
      <c r="H334" s="355" t="s">
        <v>15618</v>
      </c>
      <c r="I334" s="356" t="s">
        <v>15618</v>
      </c>
      <c r="J334" s="356" t="s">
        <v>15618</v>
      </c>
      <c r="K334" s="357"/>
      <c r="L334" s="357"/>
      <c r="M334" s="357"/>
      <c r="N334" s="357"/>
      <c r="O334" s="357"/>
      <c r="P334" s="358"/>
      <c r="Q334" s="35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si="49"/>
        <v>0</v>
      </c>
      <c r="Y334" s="271"/>
      <c r="Z334" s="271"/>
      <c r="AB334" s="273" t="str">
        <f t="shared" si="50"/>
        <v/>
      </c>
    </row>
    <row r="335" spans="1:28" s="272" customFormat="1" ht="20.399999999999999">
      <c r="A335" s="214"/>
      <c r="B335" s="215" t="s">
        <v>15618</v>
      </c>
      <c r="C335" s="354" t="s">
        <v>15618</v>
      </c>
      <c r="D335" s="278"/>
      <c r="E335" s="215" t="s">
        <v>15618</v>
      </c>
      <c r="F335" s="215" t="s">
        <v>15618</v>
      </c>
      <c r="G335" s="215" t="s">
        <v>15618</v>
      </c>
      <c r="H335" s="355" t="s">
        <v>15618</v>
      </c>
      <c r="I335" s="356" t="s">
        <v>15618</v>
      </c>
      <c r="J335" s="356" t="s">
        <v>15618</v>
      </c>
      <c r="K335" s="357"/>
      <c r="L335" s="357"/>
      <c r="M335" s="357"/>
      <c r="N335" s="357"/>
      <c r="O335" s="357"/>
      <c r="P335" s="358"/>
      <c r="Q335" s="35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si="49"/>
        <v>0</v>
      </c>
      <c r="Y335" s="271"/>
      <c r="Z335" s="271"/>
      <c r="AB335" s="273" t="str">
        <f t="shared" si="50"/>
        <v/>
      </c>
    </row>
    <row r="336" spans="1:28" s="272" customFormat="1" ht="20.399999999999999">
      <c r="A336" s="214"/>
      <c r="B336" s="215" t="s">
        <v>15618</v>
      </c>
      <c r="C336" s="354" t="s">
        <v>15618</v>
      </c>
      <c r="D336" s="278"/>
      <c r="E336" s="215" t="s">
        <v>15618</v>
      </c>
      <c r="F336" s="215" t="s">
        <v>15618</v>
      </c>
      <c r="G336" s="215" t="s">
        <v>15618</v>
      </c>
      <c r="H336" s="355" t="s">
        <v>15618</v>
      </c>
      <c r="I336" s="356" t="s">
        <v>15618</v>
      </c>
      <c r="J336" s="356" t="s">
        <v>15618</v>
      </c>
      <c r="K336" s="357"/>
      <c r="L336" s="357"/>
      <c r="M336" s="357"/>
      <c r="N336" s="357"/>
      <c r="O336" s="357"/>
      <c r="P336" s="358"/>
      <c r="Q336" s="35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si="49"/>
        <v>0</v>
      </c>
      <c r="Y336" s="271"/>
      <c r="Z336" s="271"/>
      <c r="AB336" s="273" t="str">
        <f t="shared" si="50"/>
        <v/>
      </c>
    </row>
    <row r="337" spans="1:28" s="272" customFormat="1" ht="20.399999999999999">
      <c r="A337" s="214"/>
      <c r="B337" s="215" t="s">
        <v>15618</v>
      </c>
      <c r="C337" s="354" t="s">
        <v>15618</v>
      </c>
      <c r="D337" s="278"/>
      <c r="E337" s="215" t="s">
        <v>15618</v>
      </c>
      <c r="F337" s="215" t="s">
        <v>15618</v>
      </c>
      <c r="G337" s="215" t="s">
        <v>15618</v>
      </c>
      <c r="H337" s="355" t="s">
        <v>15618</v>
      </c>
      <c r="I337" s="356" t="s">
        <v>15618</v>
      </c>
      <c r="J337" s="356" t="s">
        <v>15618</v>
      </c>
      <c r="K337" s="357"/>
      <c r="L337" s="357"/>
      <c r="M337" s="357"/>
      <c r="N337" s="357"/>
      <c r="O337" s="357"/>
      <c r="P337" s="358"/>
      <c r="Q337" s="35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si="49"/>
        <v>0</v>
      </c>
      <c r="Y337" s="271"/>
      <c r="Z337" s="271"/>
      <c r="AB337" s="273" t="str">
        <f t="shared" si="50"/>
        <v/>
      </c>
    </row>
    <row r="338" spans="1:28" s="272" customFormat="1" ht="20.399999999999999">
      <c r="A338" s="214"/>
      <c r="B338" s="215" t="s">
        <v>15618</v>
      </c>
      <c r="C338" s="354" t="s">
        <v>15618</v>
      </c>
      <c r="D338" s="278"/>
      <c r="E338" s="215" t="s">
        <v>15618</v>
      </c>
      <c r="F338" s="215" t="s">
        <v>15618</v>
      </c>
      <c r="G338" s="215" t="s">
        <v>15618</v>
      </c>
      <c r="H338" s="355" t="s">
        <v>15618</v>
      </c>
      <c r="I338" s="356" t="s">
        <v>15618</v>
      </c>
      <c r="J338" s="356" t="s">
        <v>15618</v>
      </c>
      <c r="K338" s="357"/>
      <c r="L338" s="357"/>
      <c r="M338" s="357"/>
      <c r="N338" s="357"/>
      <c r="O338" s="357"/>
      <c r="P338" s="358"/>
      <c r="Q338" s="35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si="49"/>
        <v>0</v>
      </c>
      <c r="Y338" s="271"/>
      <c r="Z338" s="271"/>
      <c r="AB338" s="273" t="str">
        <f t="shared" si="50"/>
        <v/>
      </c>
    </row>
    <row r="339" spans="1:28" s="272" customFormat="1" ht="20.399999999999999">
      <c r="A339" s="214"/>
      <c r="B339" s="215" t="s">
        <v>15618</v>
      </c>
      <c r="C339" s="354" t="s">
        <v>15618</v>
      </c>
      <c r="D339" s="278"/>
      <c r="E339" s="215" t="s">
        <v>15618</v>
      </c>
      <c r="F339" s="215" t="s">
        <v>15618</v>
      </c>
      <c r="G339" s="215" t="s">
        <v>15618</v>
      </c>
      <c r="H339" s="355" t="s">
        <v>15618</v>
      </c>
      <c r="I339" s="356" t="s">
        <v>15618</v>
      </c>
      <c r="J339" s="356" t="s">
        <v>15618</v>
      </c>
      <c r="K339" s="357"/>
      <c r="L339" s="357"/>
      <c r="M339" s="357"/>
      <c r="N339" s="357"/>
      <c r="O339" s="357"/>
      <c r="P339" s="358"/>
      <c r="Q339" s="35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si="49"/>
        <v>0</v>
      </c>
      <c r="Y339" s="271"/>
      <c r="Z339" s="271"/>
      <c r="AB339" s="273" t="str">
        <f t="shared" si="50"/>
        <v/>
      </c>
    </row>
    <row r="340" spans="1:28" s="272" customFormat="1" ht="20.399999999999999">
      <c r="A340" s="214"/>
      <c r="B340" s="215" t="s">
        <v>15618</v>
      </c>
      <c r="C340" s="354" t="s">
        <v>15618</v>
      </c>
      <c r="D340" s="278"/>
      <c r="E340" s="215" t="s">
        <v>15618</v>
      </c>
      <c r="F340" s="215" t="s">
        <v>15618</v>
      </c>
      <c r="G340" s="215" t="s">
        <v>15618</v>
      </c>
      <c r="H340" s="355" t="s">
        <v>15618</v>
      </c>
      <c r="I340" s="356" t="s">
        <v>15618</v>
      </c>
      <c r="J340" s="356" t="s">
        <v>15618</v>
      </c>
      <c r="K340" s="357"/>
      <c r="L340" s="357"/>
      <c r="M340" s="357"/>
      <c r="N340" s="357"/>
      <c r="O340" s="357"/>
      <c r="P340" s="358"/>
      <c r="Q340" s="35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si="49"/>
        <v>0</v>
      </c>
      <c r="Y340" s="271"/>
      <c r="Z340" s="271"/>
      <c r="AB340" s="273" t="str">
        <f t="shared" si="50"/>
        <v/>
      </c>
    </row>
    <row r="341" spans="1:28" s="272" customFormat="1" ht="20.399999999999999">
      <c r="A341" s="214"/>
      <c r="B341" s="215" t="s">
        <v>15618</v>
      </c>
      <c r="C341" s="354" t="s">
        <v>15618</v>
      </c>
      <c r="D341" s="278"/>
      <c r="E341" s="215" t="s">
        <v>15618</v>
      </c>
      <c r="F341" s="215" t="s">
        <v>15618</v>
      </c>
      <c r="G341" s="215" t="s">
        <v>15618</v>
      </c>
      <c r="H341" s="355" t="s">
        <v>15618</v>
      </c>
      <c r="I341" s="356" t="s">
        <v>15618</v>
      </c>
      <c r="J341" s="356" t="s">
        <v>15618</v>
      </c>
      <c r="K341" s="357"/>
      <c r="L341" s="357"/>
      <c r="M341" s="357"/>
      <c r="N341" s="357"/>
      <c r="O341" s="357"/>
      <c r="P341" s="358"/>
      <c r="Q341" s="35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si="49"/>
        <v>0</v>
      </c>
      <c r="Y341" s="271"/>
      <c r="Z341" s="271"/>
      <c r="AB341" s="273" t="str">
        <f t="shared" si="50"/>
        <v/>
      </c>
    </row>
    <row r="342" spans="1:28" s="272" customFormat="1" ht="20.399999999999999">
      <c r="A342" s="214"/>
      <c r="B342" s="215" t="s">
        <v>15618</v>
      </c>
      <c r="C342" s="354" t="s">
        <v>15618</v>
      </c>
      <c r="D342" s="278"/>
      <c r="E342" s="215" t="s">
        <v>15618</v>
      </c>
      <c r="F342" s="215" t="s">
        <v>15618</v>
      </c>
      <c r="G342" s="215" t="s">
        <v>15618</v>
      </c>
      <c r="H342" s="355" t="s">
        <v>15618</v>
      </c>
      <c r="I342" s="356" t="s">
        <v>15618</v>
      </c>
      <c r="J342" s="356" t="s">
        <v>15618</v>
      </c>
      <c r="K342" s="357"/>
      <c r="L342" s="357"/>
      <c r="M342" s="357"/>
      <c r="N342" s="357"/>
      <c r="O342" s="357"/>
      <c r="P342" s="358"/>
      <c r="Q342" s="35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si="49"/>
        <v>0</v>
      </c>
      <c r="Y342" s="271"/>
      <c r="Z342" s="271"/>
      <c r="AB342" s="273" t="str">
        <f t="shared" si="50"/>
        <v/>
      </c>
    </row>
    <row r="343" spans="1:28" s="272" customFormat="1" ht="20.399999999999999">
      <c r="A343" s="214"/>
      <c r="B343" s="215" t="s">
        <v>15618</v>
      </c>
      <c r="C343" s="354" t="s">
        <v>15618</v>
      </c>
      <c r="D343" s="278"/>
      <c r="E343" s="215" t="s">
        <v>15618</v>
      </c>
      <c r="F343" s="215" t="s">
        <v>15618</v>
      </c>
      <c r="G343" s="215" t="s">
        <v>15618</v>
      </c>
      <c r="H343" s="355" t="s">
        <v>15618</v>
      </c>
      <c r="I343" s="356" t="s">
        <v>15618</v>
      </c>
      <c r="J343" s="356" t="s">
        <v>15618</v>
      </c>
      <c r="K343" s="357"/>
      <c r="L343" s="357"/>
      <c r="M343" s="357"/>
      <c r="N343" s="357"/>
      <c r="O343" s="357"/>
      <c r="P343" s="358"/>
      <c r="Q343" s="35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si="49"/>
        <v>0</v>
      </c>
      <c r="Y343" s="271"/>
      <c r="Z343" s="271"/>
      <c r="AB343" s="273" t="str">
        <f t="shared" si="50"/>
        <v/>
      </c>
    </row>
    <row r="344" spans="1:28" s="272" customFormat="1" ht="20.399999999999999">
      <c r="A344" s="214"/>
      <c r="B344" s="215" t="s">
        <v>15618</v>
      </c>
      <c r="C344" s="354" t="s">
        <v>15618</v>
      </c>
      <c r="D344" s="278"/>
      <c r="E344" s="215" t="s">
        <v>15618</v>
      </c>
      <c r="F344" s="215" t="s">
        <v>15618</v>
      </c>
      <c r="G344" s="215" t="s">
        <v>15618</v>
      </c>
      <c r="H344" s="355" t="s">
        <v>15618</v>
      </c>
      <c r="I344" s="356" t="s">
        <v>15618</v>
      </c>
      <c r="J344" s="356" t="s">
        <v>15618</v>
      </c>
      <c r="K344" s="357"/>
      <c r="L344" s="357"/>
      <c r="M344" s="357"/>
      <c r="N344" s="357"/>
      <c r="O344" s="357"/>
      <c r="P344" s="358"/>
      <c r="Q344" s="35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si="49"/>
        <v>0</v>
      </c>
      <c r="Y344" s="271"/>
      <c r="Z344" s="271"/>
      <c r="AB344" s="273" t="str">
        <f t="shared" si="50"/>
        <v/>
      </c>
    </row>
    <row r="345" spans="1:28" s="272" customFormat="1" ht="20.399999999999999">
      <c r="A345" s="214"/>
      <c r="B345" s="215" t="s">
        <v>15618</v>
      </c>
      <c r="C345" s="354" t="s">
        <v>15618</v>
      </c>
      <c r="D345" s="278"/>
      <c r="E345" s="215" t="s">
        <v>15618</v>
      </c>
      <c r="F345" s="215" t="s">
        <v>15618</v>
      </c>
      <c r="G345" s="215" t="s">
        <v>15618</v>
      </c>
      <c r="H345" s="355" t="s">
        <v>15618</v>
      </c>
      <c r="I345" s="356" t="s">
        <v>15618</v>
      </c>
      <c r="J345" s="356" t="s">
        <v>15618</v>
      </c>
      <c r="K345" s="357"/>
      <c r="L345" s="357"/>
      <c r="M345" s="357"/>
      <c r="N345" s="357"/>
      <c r="O345" s="357"/>
      <c r="P345" s="358"/>
      <c r="Q345" s="35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si="49"/>
        <v>0</v>
      </c>
      <c r="Y345" s="271"/>
      <c r="Z345" s="271"/>
      <c r="AB345" s="273" t="str">
        <f t="shared" si="50"/>
        <v/>
      </c>
    </row>
    <row r="346" spans="1:28" s="272" customFormat="1" ht="20.399999999999999">
      <c r="A346" s="214"/>
      <c r="B346" s="215" t="s">
        <v>15618</v>
      </c>
      <c r="C346" s="354" t="s">
        <v>15618</v>
      </c>
      <c r="D346" s="278"/>
      <c r="E346" s="215" t="s">
        <v>15618</v>
      </c>
      <c r="F346" s="215" t="s">
        <v>15618</v>
      </c>
      <c r="G346" s="215" t="s">
        <v>15618</v>
      </c>
      <c r="H346" s="355" t="s">
        <v>15618</v>
      </c>
      <c r="I346" s="356" t="s">
        <v>15618</v>
      </c>
      <c r="J346" s="356" t="s">
        <v>15618</v>
      </c>
      <c r="K346" s="357"/>
      <c r="L346" s="357"/>
      <c r="M346" s="357"/>
      <c r="N346" s="357"/>
      <c r="O346" s="357"/>
      <c r="P346" s="358"/>
      <c r="Q346" s="35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si="49"/>
        <v>0</v>
      </c>
      <c r="Y346" s="271"/>
      <c r="Z346" s="271"/>
      <c r="AB346" s="273" t="str">
        <f t="shared" si="50"/>
        <v/>
      </c>
    </row>
    <row r="347" spans="1:28" s="272" customFormat="1" ht="20.399999999999999">
      <c r="A347" s="214"/>
      <c r="B347" s="215" t="s">
        <v>15618</v>
      </c>
      <c r="C347" s="354" t="s">
        <v>15618</v>
      </c>
      <c r="D347" s="278"/>
      <c r="E347" s="215" t="s">
        <v>15618</v>
      </c>
      <c r="F347" s="215" t="s">
        <v>15618</v>
      </c>
      <c r="G347" s="215" t="s">
        <v>15618</v>
      </c>
      <c r="H347" s="355" t="s">
        <v>15618</v>
      </c>
      <c r="I347" s="356" t="s">
        <v>15618</v>
      </c>
      <c r="J347" s="356" t="s">
        <v>15618</v>
      </c>
      <c r="K347" s="357"/>
      <c r="L347" s="357"/>
      <c r="M347" s="357"/>
      <c r="N347" s="357"/>
      <c r="O347" s="357"/>
      <c r="P347" s="358"/>
      <c r="Q347" s="35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si="49"/>
        <v>0</v>
      </c>
      <c r="Y347" s="271"/>
      <c r="Z347" s="271"/>
      <c r="AB347" s="273" t="str">
        <f t="shared" si="50"/>
        <v/>
      </c>
    </row>
    <row r="348" spans="1:28" s="272" customFormat="1" ht="20.399999999999999">
      <c r="A348" s="214"/>
      <c r="B348" s="215" t="s">
        <v>15618</v>
      </c>
      <c r="C348" s="354" t="s">
        <v>15618</v>
      </c>
      <c r="D348" s="278"/>
      <c r="E348" s="215" t="s">
        <v>15618</v>
      </c>
      <c r="F348" s="215" t="s">
        <v>15618</v>
      </c>
      <c r="G348" s="215" t="s">
        <v>15618</v>
      </c>
      <c r="H348" s="355" t="s">
        <v>15618</v>
      </c>
      <c r="I348" s="356" t="s">
        <v>15618</v>
      </c>
      <c r="J348" s="356" t="s">
        <v>15618</v>
      </c>
      <c r="K348" s="357"/>
      <c r="L348" s="357"/>
      <c r="M348" s="357"/>
      <c r="N348" s="357"/>
      <c r="O348" s="357"/>
      <c r="P348" s="358"/>
      <c r="Q348" s="35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si="49"/>
        <v>0</v>
      </c>
      <c r="Y348" s="271"/>
      <c r="Z348" s="271"/>
      <c r="AB348" s="273" t="str">
        <f t="shared" si="50"/>
        <v/>
      </c>
    </row>
    <row r="349" spans="1:28" s="272" customFormat="1" ht="20.399999999999999">
      <c r="A349" s="214"/>
      <c r="B349" s="215" t="s">
        <v>15618</v>
      </c>
      <c r="C349" s="354" t="s">
        <v>15618</v>
      </c>
      <c r="D349" s="278"/>
      <c r="E349" s="215" t="s">
        <v>15618</v>
      </c>
      <c r="F349" s="215" t="s">
        <v>15618</v>
      </c>
      <c r="G349" s="215" t="s">
        <v>15618</v>
      </c>
      <c r="H349" s="355" t="s">
        <v>15618</v>
      </c>
      <c r="I349" s="356" t="s">
        <v>15618</v>
      </c>
      <c r="J349" s="356" t="s">
        <v>15618</v>
      </c>
      <c r="K349" s="357"/>
      <c r="L349" s="357"/>
      <c r="M349" s="357"/>
      <c r="N349" s="357"/>
      <c r="O349" s="357"/>
      <c r="P349" s="358"/>
      <c r="Q349" s="35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si="49"/>
        <v>0</v>
      </c>
      <c r="Y349" s="271"/>
      <c r="Z349" s="271"/>
      <c r="AB349" s="273" t="str">
        <f t="shared" si="50"/>
        <v/>
      </c>
    </row>
    <row r="350" spans="1:28" s="272" customFormat="1" ht="20.399999999999999">
      <c r="A350" s="214"/>
      <c r="B350" s="215" t="s">
        <v>15618</v>
      </c>
      <c r="C350" s="354" t="s">
        <v>15618</v>
      </c>
      <c r="D350" s="278"/>
      <c r="E350" s="215" t="s">
        <v>15618</v>
      </c>
      <c r="F350" s="215" t="s">
        <v>15618</v>
      </c>
      <c r="G350" s="215" t="s">
        <v>15618</v>
      </c>
      <c r="H350" s="355" t="s">
        <v>15618</v>
      </c>
      <c r="I350" s="356" t="s">
        <v>15618</v>
      </c>
      <c r="J350" s="356" t="s">
        <v>15618</v>
      </c>
      <c r="K350" s="357"/>
      <c r="L350" s="357"/>
      <c r="M350" s="357"/>
      <c r="N350" s="357"/>
      <c r="O350" s="357"/>
      <c r="P350" s="358"/>
      <c r="Q350" s="35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si="49"/>
        <v>0</v>
      </c>
      <c r="Y350" s="271"/>
      <c r="Z350" s="271"/>
      <c r="AB350" s="273" t="str">
        <f t="shared" si="50"/>
        <v/>
      </c>
    </row>
    <row r="351" spans="1:28" s="272" customFormat="1" ht="20.399999999999999">
      <c r="A351" s="214"/>
      <c r="B351" s="215" t="s">
        <v>15618</v>
      </c>
      <c r="C351" s="354" t="s">
        <v>15618</v>
      </c>
      <c r="D351" s="278"/>
      <c r="E351" s="215" t="s">
        <v>15618</v>
      </c>
      <c r="F351" s="215" t="s">
        <v>15618</v>
      </c>
      <c r="G351" s="215" t="s">
        <v>15618</v>
      </c>
      <c r="H351" s="355" t="s">
        <v>15618</v>
      </c>
      <c r="I351" s="356" t="s">
        <v>15618</v>
      </c>
      <c r="J351" s="356" t="s">
        <v>15618</v>
      </c>
      <c r="K351" s="357"/>
      <c r="L351" s="357"/>
      <c r="M351" s="357"/>
      <c r="N351" s="357"/>
      <c r="O351" s="357"/>
      <c r="P351" s="358"/>
      <c r="Q351" s="35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si="49"/>
        <v>0</v>
      </c>
      <c r="Y351" s="271"/>
      <c r="Z351" s="271"/>
      <c r="AB351" s="273" t="str">
        <f t="shared" si="50"/>
        <v/>
      </c>
    </row>
    <row r="352" spans="1:28" s="272" customFormat="1" ht="20.399999999999999">
      <c r="A352" s="214"/>
      <c r="B352" s="215" t="s">
        <v>15618</v>
      </c>
      <c r="C352" s="354" t="s">
        <v>15618</v>
      </c>
      <c r="D352" s="278"/>
      <c r="E352" s="215" t="s">
        <v>15618</v>
      </c>
      <c r="F352" s="215" t="s">
        <v>15618</v>
      </c>
      <c r="G352" s="215" t="s">
        <v>15618</v>
      </c>
      <c r="H352" s="355" t="s">
        <v>15618</v>
      </c>
      <c r="I352" s="356" t="s">
        <v>15618</v>
      </c>
      <c r="J352" s="356" t="s">
        <v>15618</v>
      </c>
      <c r="K352" s="357"/>
      <c r="L352" s="357"/>
      <c r="M352" s="357"/>
      <c r="N352" s="357"/>
      <c r="O352" s="357"/>
      <c r="P352" s="358"/>
      <c r="Q352" s="35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si="49"/>
        <v>0</v>
      </c>
      <c r="Y352" s="271"/>
      <c r="Z352" s="271"/>
      <c r="AB352" s="273" t="str">
        <f t="shared" si="50"/>
        <v/>
      </c>
    </row>
    <row r="353" spans="1:28" s="272" customFormat="1" ht="20.399999999999999">
      <c r="A353" s="214"/>
      <c r="B353" s="215" t="s">
        <v>15618</v>
      </c>
      <c r="C353" s="354" t="s">
        <v>15618</v>
      </c>
      <c r="D353" s="278"/>
      <c r="E353" s="215" t="s">
        <v>15618</v>
      </c>
      <c r="F353" s="215" t="s">
        <v>15618</v>
      </c>
      <c r="G353" s="215" t="s">
        <v>15618</v>
      </c>
      <c r="H353" s="355" t="s">
        <v>15618</v>
      </c>
      <c r="I353" s="356" t="s">
        <v>15618</v>
      </c>
      <c r="J353" s="356" t="s">
        <v>15618</v>
      </c>
      <c r="K353" s="357"/>
      <c r="L353" s="357"/>
      <c r="M353" s="357"/>
      <c r="N353" s="357"/>
      <c r="O353" s="357"/>
      <c r="P353" s="358"/>
      <c r="Q353" s="35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si="49"/>
        <v>0</v>
      </c>
      <c r="Y353" s="271"/>
      <c r="Z353" s="271"/>
      <c r="AB353" s="273" t="str">
        <f t="shared" si="50"/>
        <v/>
      </c>
    </row>
    <row r="354" spans="1:28" s="272" customFormat="1" ht="20.399999999999999">
      <c r="A354" s="214"/>
      <c r="B354" s="215" t="s">
        <v>15618</v>
      </c>
      <c r="C354" s="354" t="s">
        <v>15618</v>
      </c>
      <c r="D354" s="278"/>
      <c r="E354" s="215" t="s">
        <v>15618</v>
      </c>
      <c r="F354" s="215" t="s">
        <v>15618</v>
      </c>
      <c r="G354" s="215" t="s">
        <v>15618</v>
      </c>
      <c r="H354" s="355" t="s">
        <v>15618</v>
      </c>
      <c r="I354" s="356" t="s">
        <v>15618</v>
      </c>
      <c r="J354" s="356" t="s">
        <v>15618</v>
      </c>
      <c r="K354" s="357"/>
      <c r="L354" s="357"/>
      <c r="M354" s="357"/>
      <c r="N354" s="357"/>
      <c r="O354" s="357"/>
      <c r="P354" s="358"/>
      <c r="Q354" s="35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si="49"/>
        <v>0</v>
      </c>
      <c r="Y354" s="271"/>
      <c r="Z354" s="271"/>
      <c r="AB354" s="273" t="str">
        <f t="shared" si="50"/>
        <v/>
      </c>
    </row>
    <row r="355" spans="1:28" s="272" customFormat="1" ht="20.399999999999999">
      <c r="A355" s="214"/>
      <c r="B355" s="215" t="s">
        <v>15618</v>
      </c>
      <c r="C355" s="354" t="s">
        <v>15618</v>
      </c>
      <c r="D355" s="278"/>
      <c r="E355" s="215" t="s">
        <v>15618</v>
      </c>
      <c r="F355" s="215" t="s">
        <v>15618</v>
      </c>
      <c r="G355" s="215" t="s">
        <v>15618</v>
      </c>
      <c r="H355" s="355" t="s">
        <v>15618</v>
      </c>
      <c r="I355" s="356" t="s">
        <v>15618</v>
      </c>
      <c r="J355" s="356" t="s">
        <v>15618</v>
      </c>
      <c r="K355" s="357"/>
      <c r="L355" s="357"/>
      <c r="M355" s="357"/>
      <c r="N355" s="357"/>
      <c r="O355" s="357"/>
      <c r="P355" s="358"/>
      <c r="Q355" s="35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si="49"/>
        <v>0</v>
      </c>
      <c r="Y355" s="271"/>
      <c r="Z355" s="271"/>
      <c r="AB355" s="273" t="str">
        <f t="shared" si="50"/>
        <v/>
      </c>
    </row>
    <row r="356" spans="1:28" s="272" customFormat="1" ht="20.399999999999999">
      <c r="A356" s="214"/>
      <c r="B356" s="215" t="s">
        <v>15618</v>
      </c>
      <c r="C356" s="354" t="s">
        <v>15618</v>
      </c>
      <c r="D356" s="278"/>
      <c r="E356" s="215" t="s">
        <v>15618</v>
      </c>
      <c r="F356" s="215" t="s">
        <v>15618</v>
      </c>
      <c r="G356" s="215" t="s">
        <v>15618</v>
      </c>
      <c r="H356" s="355" t="s">
        <v>15618</v>
      </c>
      <c r="I356" s="356" t="s">
        <v>15618</v>
      </c>
      <c r="J356" s="356" t="s">
        <v>15618</v>
      </c>
      <c r="K356" s="357"/>
      <c r="L356" s="357"/>
      <c r="M356" s="357"/>
      <c r="N356" s="357"/>
      <c r="O356" s="357"/>
      <c r="P356" s="358"/>
      <c r="Q356" s="35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si="49"/>
        <v>0</v>
      </c>
      <c r="Y356" s="271"/>
      <c r="Z356" s="271"/>
      <c r="AB356" s="273" t="str">
        <f t="shared" si="50"/>
        <v/>
      </c>
    </row>
    <row r="357" spans="1:28" s="272" customFormat="1" ht="20.399999999999999">
      <c r="A357" s="214"/>
      <c r="B357" s="215" t="s">
        <v>15618</v>
      </c>
      <c r="C357" s="354" t="s">
        <v>15618</v>
      </c>
      <c r="D357" s="278"/>
      <c r="E357" s="215" t="s">
        <v>15618</v>
      </c>
      <c r="F357" s="215" t="s">
        <v>15618</v>
      </c>
      <c r="G357" s="215" t="s">
        <v>15618</v>
      </c>
      <c r="H357" s="355" t="s">
        <v>15618</v>
      </c>
      <c r="I357" s="356" t="s">
        <v>15618</v>
      </c>
      <c r="J357" s="356" t="s">
        <v>15618</v>
      </c>
      <c r="K357" s="357"/>
      <c r="L357" s="357"/>
      <c r="M357" s="357"/>
      <c r="N357" s="357"/>
      <c r="O357" s="357"/>
      <c r="P357" s="358"/>
      <c r="Q357" s="359"/>
      <c r="R357" s="215" t="str">
        <f ca="1">IF(ISERROR($V357),"",OFFSET('Smelter Look-up'!$C$4,$V357-4,0)&amp;"")</f>
        <v/>
      </c>
      <c r="S357" s="222" t="str">
        <f t="shared" ref="S357:S387" ca="1" si="51">IF(B357="","",IF(ISERROR(MATCH($E357,CL,0)),"Unknown",INDIRECT("'C'!$A$"&amp;MATCH($E357,CL,0)+1)))</f>
        <v/>
      </c>
      <c r="T357" s="222" t="str">
        <f ca="1">IF(B357="","",IF(ISERROR(MATCH($J357,SorP!$B$1:$B$6230,0)),"",INDIRECT("'SorP'!$A$"&amp;MATCH($J357,SorP!$B$1:$B$6230,0))))</f>
        <v/>
      </c>
      <c r="U357" s="238"/>
      <c r="V357" s="270" t="e">
        <f>IF(C357="",NA(),MATCH($B357&amp;$C357,'Smelter Look-up'!$J:$J,0))</f>
        <v>#N/A</v>
      </c>
      <c r="W357" s="271"/>
      <c r="X357" s="271">
        <f t="shared" ref="X357:X387" si="52">IF(AND(C357="Smelter not listed",OR(LEN(D357)=0,LEN(E357)=0)),1,0)</f>
        <v>0</v>
      </c>
      <c r="Y357" s="271"/>
      <c r="Z357" s="271"/>
      <c r="AB357" s="273" t="str">
        <f t="shared" ref="AB357:AB387" si="53">B357&amp;C357</f>
        <v/>
      </c>
    </row>
    <row r="358" spans="1:28" s="272" customFormat="1" ht="20.399999999999999">
      <c r="A358" s="214"/>
      <c r="B358" s="215" t="s">
        <v>15618</v>
      </c>
      <c r="C358" s="354" t="s">
        <v>15618</v>
      </c>
      <c r="D358" s="278"/>
      <c r="E358" s="215" t="s">
        <v>15618</v>
      </c>
      <c r="F358" s="215" t="s">
        <v>15618</v>
      </c>
      <c r="G358" s="215" t="s">
        <v>15618</v>
      </c>
      <c r="H358" s="355" t="s">
        <v>15618</v>
      </c>
      <c r="I358" s="356" t="s">
        <v>15618</v>
      </c>
      <c r="J358" s="356" t="s">
        <v>15618</v>
      </c>
      <c r="K358" s="357"/>
      <c r="L358" s="357"/>
      <c r="M358" s="357"/>
      <c r="N358" s="357"/>
      <c r="O358" s="357"/>
      <c r="P358" s="358"/>
      <c r="Q358" s="35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si="52"/>
        <v>0</v>
      </c>
      <c r="Y358" s="271"/>
      <c r="Z358" s="271"/>
      <c r="AB358" s="273" t="str">
        <f t="shared" si="53"/>
        <v/>
      </c>
    </row>
    <row r="359" spans="1:28" s="272" customFormat="1" ht="20.399999999999999">
      <c r="A359" s="214"/>
      <c r="B359" s="215" t="s">
        <v>15618</v>
      </c>
      <c r="C359" s="354" t="s">
        <v>15618</v>
      </c>
      <c r="D359" s="278"/>
      <c r="E359" s="215" t="s">
        <v>15618</v>
      </c>
      <c r="F359" s="215" t="s">
        <v>15618</v>
      </c>
      <c r="G359" s="215" t="s">
        <v>15618</v>
      </c>
      <c r="H359" s="355" t="s">
        <v>15618</v>
      </c>
      <c r="I359" s="356" t="s">
        <v>15618</v>
      </c>
      <c r="J359" s="356" t="s">
        <v>15618</v>
      </c>
      <c r="K359" s="357"/>
      <c r="L359" s="357"/>
      <c r="M359" s="357"/>
      <c r="N359" s="357"/>
      <c r="O359" s="357"/>
      <c r="P359" s="358"/>
      <c r="Q359" s="35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si="52"/>
        <v>0</v>
      </c>
      <c r="Y359" s="271"/>
      <c r="Z359" s="271"/>
      <c r="AB359" s="273" t="str">
        <f t="shared" si="53"/>
        <v/>
      </c>
    </row>
    <row r="360" spans="1:28" s="272" customFormat="1" ht="20.399999999999999">
      <c r="A360" s="214"/>
      <c r="B360" s="215" t="s">
        <v>15618</v>
      </c>
      <c r="C360" s="354" t="s">
        <v>15618</v>
      </c>
      <c r="D360" s="278"/>
      <c r="E360" s="215" t="s">
        <v>15618</v>
      </c>
      <c r="F360" s="215" t="s">
        <v>15618</v>
      </c>
      <c r="G360" s="215" t="s">
        <v>15618</v>
      </c>
      <c r="H360" s="355" t="s">
        <v>15618</v>
      </c>
      <c r="I360" s="356" t="s">
        <v>15618</v>
      </c>
      <c r="J360" s="356" t="s">
        <v>15618</v>
      </c>
      <c r="K360" s="357"/>
      <c r="L360" s="357"/>
      <c r="M360" s="357"/>
      <c r="N360" s="357"/>
      <c r="O360" s="357"/>
      <c r="P360" s="358"/>
      <c r="Q360" s="35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si="52"/>
        <v>0</v>
      </c>
      <c r="Y360" s="271"/>
      <c r="Z360" s="271"/>
      <c r="AB360" s="273" t="str">
        <f t="shared" si="53"/>
        <v/>
      </c>
    </row>
    <row r="361" spans="1:28" s="272" customFormat="1" ht="20.399999999999999">
      <c r="A361" s="214"/>
      <c r="B361" s="215" t="s">
        <v>15618</v>
      </c>
      <c r="C361" s="354" t="s">
        <v>15618</v>
      </c>
      <c r="D361" s="278"/>
      <c r="E361" s="215" t="s">
        <v>15618</v>
      </c>
      <c r="F361" s="215" t="s">
        <v>15618</v>
      </c>
      <c r="G361" s="215" t="s">
        <v>15618</v>
      </c>
      <c r="H361" s="355" t="s">
        <v>15618</v>
      </c>
      <c r="I361" s="356" t="s">
        <v>15618</v>
      </c>
      <c r="J361" s="356" t="s">
        <v>15618</v>
      </c>
      <c r="K361" s="357"/>
      <c r="L361" s="357"/>
      <c r="M361" s="357"/>
      <c r="N361" s="357"/>
      <c r="O361" s="357"/>
      <c r="P361" s="358"/>
      <c r="Q361" s="35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si="52"/>
        <v>0</v>
      </c>
      <c r="Y361" s="271"/>
      <c r="Z361" s="271"/>
      <c r="AB361" s="273" t="str">
        <f t="shared" si="53"/>
        <v/>
      </c>
    </row>
    <row r="362" spans="1:28" s="272" customFormat="1" ht="20.399999999999999">
      <c r="A362" s="214"/>
      <c r="B362" s="215" t="s">
        <v>15618</v>
      </c>
      <c r="C362" s="354" t="s">
        <v>15618</v>
      </c>
      <c r="D362" s="278"/>
      <c r="E362" s="215" t="s">
        <v>15618</v>
      </c>
      <c r="F362" s="215" t="s">
        <v>15618</v>
      </c>
      <c r="G362" s="215" t="s">
        <v>15618</v>
      </c>
      <c r="H362" s="355" t="s">
        <v>15618</v>
      </c>
      <c r="I362" s="356" t="s">
        <v>15618</v>
      </c>
      <c r="J362" s="356" t="s">
        <v>15618</v>
      </c>
      <c r="K362" s="357"/>
      <c r="L362" s="357"/>
      <c r="M362" s="357"/>
      <c r="N362" s="357"/>
      <c r="O362" s="357"/>
      <c r="P362" s="358"/>
      <c r="Q362" s="35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si="52"/>
        <v>0</v>
      </c>
      <c r="Y362" s="271"/>
      <c r="Z362" s="271"/>
      <c r="AB362" s="273" t="str">
        <f t="shared" si="53"/>
        <v/>
      </c>
    </row>
    <row r="363" spans="1:28" s="272" customFormat="1" ht="20.399999999999999">
      <c r="A363" s="214"/>
      <c r="B363" s="215" t="s">
        <v>15618</v>
      </c>
      <c r="C363" s="354" t="s">
        <v>15618</v>
      </c>
      <c r="D363" s="278"/>
      <c r="E363" s="215" t="s">
        <v>15618</v>
      </c>
      <c r="F363" s="215" t="s">
        <v>15618</v>
      </c>
      <c r="G363" s="215" t="s">
        <v>15618</v>
      </c>
      <c r="H363" s="355" t="s">
        <v>15618</v>
      </c>
      <c r="I363" s="356" t="s">
        <v>15618</v>
      </c>
      <c r="J363" s="356" t="s">
        <v>15618</v>
      </c>
      <c r="K363" s="357"/>
      <c r="L363" s="357"/>
      <c r="M363" s="357"/>
      <c r="N363" s="357"/>
      <c r="O363" s="357"/>
      <c r="P363" s="358"/>
      <c r="Q363" s="35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si="52"/>
        <v>0</v>
      </c>
      <c r="Y363" s="271"/>
      <c r="Z363" s="271"/>
      <c r="AB363" s="273" t="str">
        <f t="shared" si="53"/>
        <v/>
      </c>
    </row>
    <row r="364" spans="1:28" s="272" customFormat="1" ht="20.399999999999999">
      <c r="A364" s="214"/>
      <c r="B364" s="215" t="s">
        <v>15618</v>
      </c>
      <c r="C364" s="354" t="s">
        <v>15618</v>
      </c>
      <c r="D364" s="278"/>
      <c r="E364" s="215" t="s">
        <v>15618</v>
      </c>
      <c r="F364" s="215" t="s">
        <v>15618</v>
      </c>
      <c r="G364" s="215" t="s">
        <v>15618</v>
      </c>
      <c r="H364" s="355" t="s">
        <v>15618</v>
      </c>
      <c r="I364" s="356" t="s">
        <v>15618</v>
      </c>
      <c r="J364" s="356" t="s">
        <v>15618</v>
      </c>
      <c r="K364" s="357"/>
      <c r="L364" s="357"/>
      <c r="M364" s="357"/>
      <c r="N364" s="357"/>
      <c r="O364" s="357"/>
      <c r="P364" s="358"/>
      <c r="Q364" s="35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si="52"/>
        <v>0</v>
      </c>
      <c r="Y364" s="271"/>
      <c r="Z364" s="271"/>
      <c r="AB364" s="273" t="str">
        <f t="shared" si="53"/>
        <v/>
      </c>
    </row>
    <row r="365" spans="1:28" s="272" customFormat="1" ht="20.399999999999999">
      <c r="A365" s="214"/>
      <c r="B365" s="215" t="s">
        <v>15618</v>
      </c>
      <c r="C365" s="354" t="s">
        <v>15618</v>
      </c>
      <c r="D365" s="278"/>
      <c r="E365" s="215" t="s">
        <v>15618</v>
      </c>
      <c r="F365" s="215" t="s">
        <v>15618</v>
      </c>
      <c r="G365" s="215" t="s">
        <v>15618</v>
      </c>
      <c r="H365" s="355" t="s">
        <v>15618</v>
      </c>
      <c r="I365" s="356" t="s">
        <v>15618</v>
      </c>
      <c r="J365" s="356" t="s">
        <v>15618</v>
      </c>
      <c r="K365" s="357"/>
      <c r="L365" s="357"/>
      <c r="M365" s="357"/>
      <c r="N365" s="357"/>
      <c r="O365" s="357"/>
      <c r="P365" s="358"/>
      <c r="Q365" s="35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si="52"/>
        <v>0</v>
      </c>
      <c r="Y365" s="271"/>
      <c r="Z365" s="271"/>
      <c r="AB365" s="273" t="str">
        <f t="shared" si="53"/>
        <v/>
      </c>
    </row>
    <row r="366" spans="1:28" s="272" customFormat="1" ht="20.399999999999999">
      <c r="A366" s="214"/>
      <c r="B366" s="215" t="s">
        <v>15618</v>
      </c>
      <c r="C366" s="354" t="s">
        <v>15618</v>
      </c>
      <c r="D366" s="278"/>
      <c r="E366" s="215" t="s">
        <v>15618</v>
      </c>
      <c r="F366" s="215" t="s">
        <v>15618</v>
      </c>
      <c r="G366" s="215" t="s">
        <v>15618</v>
      </c>
      <c r="H366" s="355" t="s">
        <v>15618</v>
      </c>
      <c r="I366" s="356" t="s">
        <v>15618</v>
      </c>
      <c r="J366" s="356" t="s">
        <v>15618</v>
      </c>
      <c r="K366" s="357"/>
      <c r="L366" s="357"/>
      <c r="M366" s="357"/>
      <c r="N366" s="357"/>
      <c r="O366" s="357"/>
      <c r="P366" s="358"/>
      <c r="Q366" s="35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si="52"/>
        <v>0</v>
      </c>
      <c r="Y366" s="271"/>
      <c r="Z366" s="271"/>
      <c r="AB366" s="273" t="str">
        <f t="shared" si="53"/>
        <v/>
      </c>
    </row>
    <row r="367" spans="1:28" s="272" customFormat="1" ht="20.399999999999999">
      <c r="A367" s="214"/>
      <c r="B367" s="215" t="s">
        <v>15618</v>
      </c>
      <c r="C367" s="354" t="s">
        <v>15618</v>
      </c>
      <c r="D367" s="278"/>
      <c r="E367" s="215" t="s">
        <v>15618</v>
      </c>
      <c r="F367" s="215" t="s">
        <v>15618</v>
      </c>
      <c r="G367" s="215" t="s">
        <v>15618</v>
      </c>
      <c r="H367" s="355" t="s">
        <v>15618</v>
      </c>
      <c r="I367" s="356" t="s">
        <v>15618</v>
      </c>
      <c r="J367" s="356" t="s">
        <v>15618</v>
      </c>
      <c r="K367" s="357"/>
      <c r="L367" s="357"/>
      <c r="M367" s="357"/>
      <c r="N367" s="357"/>
      <c r="O367" s="357"/>
      <c r="P367" s="358"/>
      <c r="Q367" s="35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si="52"/>
        <v>0</v>
      </c>
      <c r="Y367" s="271"/>
      <c r="Z367" s="271"/>
      <c r="AB367" s="273" t="str">
        <f t="shared" si="53"/>
        <v/>
      </c>
    </row>
    <row r="368" spans="1:28" s="272" customFormat="1" ht="20.399999999999999">
      <c r="A368" s="214"/>
      <c r="B368" s="215" t="s">
        <v>15618</v>
      </c>
      <c r="C368" s="354" t="s">
        <v>15618</v>
      </c>
      <c r="D368" s="278"/>
      <c r="E368" s="215" t="s">
        <v>15618</v>
      </c>
      <c r="F368" s="215" t="s">
        <v>15618</v>
      </c>
      <c r="G368" s="215" t="s">
        <v>15618</v>
      </c>
      <c r="H368" s="355" t="s">
        <v>15618</v>
      </c>
      <c r="I368" s="356" t="s">
        <v>15618</v>
      </c>
      <c r="J368" s="356" t="s">
        <v>15618</v>
      </c>
      <c r="K368" s="357"/>
      <c r="L368" s="357"/>
      <c r="M368" s="357"/>
      <c r="N368" s="357"/>
      <c r="O368" s="357"/>
      <c r="P368" s="358"/>
      <c r="Q368" s="35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si="52"/>
        <v>0</v>
      </c>
      <c r="Y368" s="271"/>
      <c r="Z368" s="271"/>
      <c r="AB368" s="273" t="str">
        <f t="shared" si="53"/>
        <v/>
      </c>
    </row>
    <row r="369" spans="1:28" s="272" customFormat="1" ht="20.399999999999999">
      <c r="A369" s="214"/>
      <c r="B369" s="215" t="s">
        <v>15618</v>
      </c>
      <c r="C369" s="354" t="s">
        <v>15618</v>
      </c>
      <c r="D369" s="278"/>
      <c r="E369" s="215" t="s">
        <v>15618</v>
      </c>
      <c r="F369" s="215" t="s">
        <v>15618</v>
      </c>
      <c r="G369" s="215" t="s">
        <v>15618</v>
      </c>
      <c r="H369" s="355" t="s">
        <v>15618</v>
      </c>
      <c r="I369" s="356" t="s">
        <v>15618</v>
      </c>
      <c r="J369" s="356" t="s">
        <v>15618</v>
      </c>
      <c r="K369" s="357"/>
      <c r="L369" s="357"/>
      <c r="M369" s="357"/>
      <c r="N369" s="357"/>
      <c r="O369" s="357"/>
      <c r="P369" s="358"/>
      <c r="Q369" s="35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si="52"/>
        <v>0</v>
      </c>
      <c r="Y369" s="271"/>
      <c r="Z369" s="271"/>
      <c r="AB369" s="273" t="str">
        <f t="shared" si="53"/>
        <v/>
      </c>
    </row>
    <row r="370" spans="1:28" s="272" customFormat="1" ht="20.399999999999999">
      <c r="A370" s="214"/>
      <c r="B370" s="215" t="s">
        <v>15618</v>
      </c>
      <c r="C370" s="354" t="s">
        <v>15618</v>
      </c>
      <c r="D370" s="278"/>
      <c r="E370" s="215" t="s">
        <v>15618</v>
      </c>
      <c r="F370" s="215" t="s">
        <v>15618</v>
      </c>
      <c r="G370" s="215" t="s">
        <v>15618</v>
      </c>
      <c r="H370" s="355" t="s">
        <v>15618</v>
      </c>
      <c r="I370" s="356" t="s">
        <v>15618</v>
      </c>
      <c r="J370" s="356" t="s">
        <v>15618</v>
      </c>
      <c r="K370" s="357"/>
      <c r="L370" s="357"/>
      <c r="M370" s="357"/>
      <c r="N370" s="357"/>
      <c r="O370" s="357"/>
      <c r="P370" s="358"/>
      <c r="Q370" s="35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si="52"/>
        <v>0</v>
      </c>
      <c r="Y370" s="271"/>
      <c r="Z370" s="271"/>
      <c r="AB370" s="273" t="str">
        <f t="shared" si="53"/>
        <v/>
      </c>
    </row>
    <row r="371" spans="1:28" s="272" customFormat="1" ht="20.399999999999999">
      <c r="A371" s="214"/>
      <c r="B371" s="215" t="s">
        <v>15618</v>
      </c>
      <c r="C371" s="354" t="s">
        <v>15618</v>
      </c>
      <c r="D371" s="278"/>
      <c r="E371" s="215" t="s">
        <v>15618</v>
      </c>
      <c r="F371" s="215" t="s">
        <v>15618</v>
      </c>
      <c r="G371" s="215" t="s">
        <v>15618</v>
      </c>
      <c r="H371" s="355" t="s">
        <v>15618</v>
      </c>
      <c r="I371" s="356" t="s">
        <v>15618</v>
      </c>
      <c r="J371" s="356" t="s">
        <v>15618</v>
      </c>
      <c r="K371" s="357"/>
      <c r="L371" s="357"/>
      <c r="M371" s="357"/>
      <c r="N371" s="357"/>
      <c r="O371" s="357"/>
      <c r="P371" s="358"/>
      <c r="Q371" s="35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si="52"/>
        <v>0</v>
      </c>
      <c r="Y371" s="271"/>
      <c r="Z371" s="271"/>
      <c r="AB371" s="273" t="str">
        <f t="shared" si="53"/>
        <v/>
      </c>
    </row>
    <row r="372" spans="1:28" s="272" customFormat="1" ht="20.399999999999999">
      <c r="A372" s="214"/>
      <c r="B372" s="215" t="s">
        <v>15618</v>
      </c>
      <c r="C372" s="354" t="s">
        <v>15618</v>
      </c>
      <c r="D372" s="278"/>
      <c r="E372" s="215" t="s">
        <v>15618</v>
      </c>
      <c r="F372" s="215" t="s">
        <v>15618</v>
      </c>
      <c r="G372" s="215" t="s">
        <v>15618</v>
      </c>
      <c r="H372" s="355" t="s">
        <v>15618</v>
      </c>
      <c r="I372" s="356" t="s">
        <v>15618</v>
      </c>
      <c r="J372" s="356" t="s">
        <v>15618</v>
      </c>
      <c r="K372" s="357"/>
      <c r="L372" s="357"/>
      <c r="M372" s="357"/>
      <c r="N372" s="357"/>
      <c r="O372" s="357"/>
      <c r="P372" s="358"/>
      <c r="Q372" s="35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si="52"/>
        <v>0</v>
      </c>
      <c r="Y372" s="271"/>
      <c r="Z372" s="271"/>
      <c r="AB372" s="273" t="str">
        <f t="shared" si="53"/>
        <v/>
      </c>
    </row>
    <row r="373" spans="1:28" s="272" customFormat="1" ht="20.399999999999999">
      <c r="A373" s="214"/>
      <c r="B373" s="215" t="s">
        <v>15618</v>
      </c>
      <c r="C373" s="354" t="s">
        <v>15618</v>
      </c>
      <c r="D373" s="278"/>
      <c r="E373" s="215" t="s">
        <v>15618</v>
      </c>
      <c r="F373" s="215" t="s">
        <v>15618</v>
      </c>
      <c r="G373" s="215" t="s">
        <v>15618</v>
      </c>
      <c r="H373" s="355" t="s">
        <v>15618</v>
      </c>
      <c r="I373" s="356" t="s">
        <v>15618</v>
      </c>
      <c r="J373" s="356" t="s">
        <v>15618</v>
      </c>
      <c r="K373" s="357"/>
      <c r="L373" s="357"/>
      <c r="M373" s="357"/>
      <c r="N373" s="357"/>
      <c r="O373" s="357"/>
      <c r="P373" s="358"/>
      <c r="Q373" s="35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si="52"/>
        <v>0</v>
      </c>
      <c r="Y373" s="271"/>
      <c r="Z373" s="271"/>
      <c r="AB373" s="273" t="str">
        <f t="shared" si="53"/>
        <v/>
      </c>
    </row>
    <row r="374" spans="1:28" s="272" customFormat="1" ht="20.399999999999999">
      <c r="A374" s="214"/>
      <c r="B374" s="215" t="s">
        <v>15618</v>
      </c>
      <c r="C374" s="354" t="s">
        <v>15618</v>
      </c>
      <c r="D374" s="278"/>
      <c r="E374" s="215" t="s">
        <v>15618</v>
      </c>
      <c r="F374" s="215" t="s">
        <v>15618</v>
      </c>
      <c r="G374" s="215" t="s">
        <v>15618</v>
      </c>
      <c r="H374" s="355" t="s">
        <v>15618</v>
      </c>
      <c r="I374" s="356" t="s">
        <v>15618</v>
      </c>
      <c r="J374" s="356" t="s">
        <v>15618</v>
      </c>
      <c r="K374" s="357"/>
      <c r="L374" s="357"/>
      <c r="M374" s="357"/>
      <c r="N374" s="357"/>
      <c r="O374" s="357"/>
      <c r="P374" s="358"/>
      <c r="Q374" s="35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si="52"/>
        <v>0</v>
      </c>
      <c r="Y374" s="271"/>
      <c r="Z374" s="271"/>
      <c r="AB374" s="273" t="str">
        <f t="shared" si="53"/>
        <v/>
      </c>
    </row>
    <row r="375" spans="1:28" s="272" customFormat="1" ht="20.399999999999999">
      <c r="A375" s="214"/>
      <c r="B375" s="215" t="s">
        <v>15618</v>
      </c>
      <c r="C375" s="354" t="s">
        <v>15618</v>
      </c>
      <c r="D375" s="278"/>
      <c r="E375" s="215" t="s">
        <v>15618</v>
      </c>
      <c r="F375" s="215" t="s">
        <v>15618</v>
      </c>
      <c r="G375" s="215" t="s">
        <v>15618</v>
      </c>
      <c r="H375" s="355" t="s">
        <v>15618</v>
      </c>
      <c r="I375" s="356" t="s">
        <v>15618</v>
      </c>
      <c r="J375" s="356" t="s">
        <v>15618</v>
      </c>
      <c r="K375" s="357"/>
      <c r="L375" s="357"/>
      <c r="M375" s="357"/>
      <c r="N375" s="357"/>
      <c r="O375" s="357"/>
      <c r="P375" s="358"/>
      <c r="Q375" s="35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si="52"/>
        <v>0</v>
      </c>
      <c r="Y375" s="271"/>
      <c r="Z375" s="271"/>
      <c r="AB375" s="273" t="str">
        <f t="shared" si="53"/>
        <v/>
      </c>
    </row>
    <row r="376" spans="1:28" s="272" customFormat="1" ht="20.399999999999999">
      <c r="A376" s="214"/>
      <c r="B376" s="215" t="s">
        <v>15618</v>
      </c>
      <c r="C376" s="354" t="s">
        <v>15618</v>
      </c>
      <c r="D376" s="278"/>
      <c r="E376" s="215" t="s">
        <v>15618</v>
      </c>
      <c r="F376" s="215" t="s">
        <v>15618</v>
      </c>
      <c r="G376" s="215" t="s">
        <v>15618</v>
      </c>
      <c r="H376" s="355" t="s">
        <v>15618</v>
      </c>
      <c r="I376" s="356" t="s">
        <v>15618</v>
      </c>
      <c r="J376" s="356" t="s">
        <v>15618</v>
      </c>
      <c r="K376" s="357"/>
      <c r="L376" s="357"/>
      <c r="M376" s="357"/>
      <c r="N376" s="357"/>
      <c r="O376" s="357"/>
      <c r="P376" s="358"/>
      <c r="Q376" s="35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si="52"/>
        <v>0</v>
      </c>
      <c r="Y376" s="271"/>
      <c r="Z376" s="271"/>
      <c r="AB376" s="273" t="str">
        <f t="shared" si="53"/>
        <v/>
      </c>
    </row>
    <row r="377" spans="1:28" s="272" customFormat="1" ht="20.399999999999999">
      <c r="A377" s="214"/>
      <c r="B377" s="215" t="s">
        <v>15618</v>
      </c>
      <c r="C377" s="354" t="s">
        <v>15618</v>
      </c>
      <c r="D377" s="278"/>
      <c r="E377" s="215" t="s">
        <v>15618</v>
      </c>
      <c r="F377" s="215" t="s">
        <v>15618</v>
      </c>
      <c r="G377" s="215" t="s">
        <v>15618</v>
      </c>
      <c r="H377" s="355" t="s">
        <v>15618</v>
      </c>
      <c r="I377" s="356" t="s">
        <v>15618</v>
      </c>
      <c r="J377" s="356" t="s">
        <v>15618</v>
      </c>
      <c r="K377" s="357"/>
      <c r="L377" s="357"/>
      <c r="M377" s="357"/>
      <c r="N377" s="357"/>
      <c r="O377" s="357"/>
      <c r="P377" s="358"/>
      <c r="Q377" s="35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si="52"/>
        <v>0</v>
      </c>
      <c r="Y377" s="271"/>
      <c r="Z377" s="271"/>
      <c r="AB377" s="273" t="str">
        <f t="shared" si="53"/>
        <v/>
      </c>
    </row>
    <row r="378" spans="1:28" s="272" customFormat="1" ht="20.399999999999999">
      <c r="A378" s="214"/>
      <c r="B378" s="215" t="s">
        <v>15618</v>
      </c>
      <c r="C378" s="354" t="s">
        <v>15618</v>
      </c>
      <c r="D378" s="278"/>
      <c r="E378" s="215" t="s">
        <v>15618</v>
      </c>
      <c r="F378" s="215" t="s">
        <v>15618</v>
      </c>
      <c r="G378" s="215" t="s">
        <v>15618</v>
      </c>
      <c r="H378" s="355" t="s">
        <v>15618</v>
      </c>
      <c r="I378" s="356" t="s">
        <v>15618</v>
      </c>
      <c r="J378" s="356" t="s">
        <v>15618</v>
      </c>
      <c r="K378" s="357"/>
      <c r="L378" s="357"/>
      <c r="M378" s="357"/>
      <c r="N378" s="357"/>
      <c r="O378" s="357"/>
      <c r="P378" s="358"/>
      <c r="Q378" s="35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si="52"/>
        <v>0</v>
      </c>
      <c r="Y378" s="271"/>
      <c r="Z378" s="271"/>
      <c r="AB378" s="273" t="str">
        <f t="shared" si="53"/>
        <v/>
      </c>
    </row>
    <row r="379" spans="1:28" s="272" customFormat="1" ht="20.399999999999999">
      <c r="A379" s="214"/>
      <c r="B379" s="215" t="s">
        <v>15618</v>
      </c>
      <c r="C379" s="354" t="s">
        <v>15618</v>
      </c>
      <c r="D379" s="278"/>
      <c r="E379" s="215" t="s">
        <v>15618</v>
      </c>
      <c r="F379" s="215" t="s">
        <v>15618</v>
      </c>
      <c r="G379" s="215" t="s">
        <v>15618</v>
      </c>
      <c r="H379" s="355" t="s">
        <v>15618</v>
      </c>
      <c r="I379" s="356" t="s">
        <v>15618</v>
      </c>
      <c r="J379" s="356" t="s">
        <v>15618</v>
      </c>
      <c r="K379" s="357"/>
      <c r="L379" s="357"/>
      <c r="M379" s="357"/>
      <c r="N379" s="357"/>
      <c r="O379" s="357"/>
      <c r="P379" s="358"/>
      <c r="Q379" s="35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si="52"/>
        <v>0</v>
      </c>
      <c r="Y379" s="271"/>
      <c r="Z379" s="271"/>
      <c r="AB379" s="273" t="str">
        <f t="shared" si="53"/>
        <v/>
      </c>
    </row>
    <row r="380" spans="1:28" s="272" customFormat="1" ht="20.399999999999999">
      <c r="A380" s="214"/>
      <c r="B380" s="215" t="s">
        <v>15618</v>
      </c>
      <c r="C380" s="354" t="s">
        <v>15618</v>
      </c>
      <c r="D380" s="278"/>
      <c r="E380" s="215" t="s">
        <v>15618</v>
      </c>
      <c r="F380" s="215" t="s">
        <v>15618</v>
      </c>
      <c r="G380" s="215" t="s">
        <v>15618</v>
      </c>
      <c r="H380" s="355" t="s">
        <v>15618</v>
      </c>
      <c r="I380" s="356" t="s">
        <v>15618</v>
      </c>
      <c r="J380" s="356" t="s">
        <v>15618</v>
      </c>
      <c r="K380" s="357"/>
      <c r="L380" s="357"/>
      <c r="M380" s="357"/>
      <c r="N380" s="357"/>
      <c r="O380" s="357"/>
      <c r="P380" s="358"/>
      <c r="Q380" s="35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si="52"/>
        <v>0</v>
      </c>
      <c r="Y380" s="271"/>
      <c r="Z380" s="271"/>
      <c r="AB380" s="273" t="str">
        <f t="shared" si="53"/>
        <v/>
      </c>
    </row>
    <row r="381" spans="1:28" s="272" customFormat="1" ht="20.399999999999999">
      <c r="A381" s="214"/>
      <c r="B381" s="215" t="s">
        <v>15618</v>
      </c>
      <c r="C381" s="354" t="s">
        <v>15618</v>
      </c>
      <c r="D381" s="278"/>
      <c r="E381" s="215" t="s">
        <v>15618</v>
      </c>
      <c r="F381" s="215" t="s">
        <v>15618</v>
      </c>
      <c r="G381" s="215" t="s">
        <v>15618</v>
      </c>
      <c r="H381" s="355" t="s">
        <v>15618</v>
      </c>
      <c r="I381" s="356" t="s">
        <v>15618</v>
      </c>
      <c r="J381" s="356" t="s">
        <v>15618</v>
      </c>
      <c r="K381" s="357"/>
      <c r="L381" s="357"/>
      <c r="M381" s="357"/>
      <c r="N381" s="357"/>
      <c r="O381" s="357"/>
      <c r="P381" s="358"/>
      <c r="Q381" s="35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si="52"/>
        <v>0</v>
      </c>
      <c r="Y381" s="271"/>
      <c r="Z381" s="271"/>
      <c r="AB381" s="273" t="str">
        <f t="shared" si="53"/>
        <v/>
      </c>
    </row>
    <row r="382" spans="1:28" s="272" customFormat="1" ht="20.399999999999999">
      <c r="A382" s="214"/>
      <c r="B382" s="215" t="s">
        <v>15618</v>
      </c>
      <c r="C382" s="354" t="s">
        <v>15618</v>
      </c>
      <c r="D382" s="278"/>
      <c r="E382" s="215" t="s">
        <v>15618</v>
      </c>
      <c r="F382" s="215" t="s">
        <v>15618</v>
      </c>
      <c r="G382" s="215" t="s">
        <v>15618</v>
      </c>
      <c r="H382" s="355" t="s">
        <v>15618</v>
      </c>
      <c r="I382" s="356" t="s">
        <v>15618</v>
      </c>
      <c r="J382" s="356" t="s">
        <v>15618</v>
      </c>
      <c r="K382" s="357"/>
      <c r="L382" s="357"/>
      <c r="M382" s="357"/>
      <c r="N382" s="357"/>
      <c r="O382" s="357"/>
      <c r="P382" s="358"/>
      <c r="Q382" s="35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si="52"/>
        <v>0</v>
      </c>
      <c r="Y382" s="271"/>
      <c r="Z382" s="271"/>
      <c r="AB382" s="273" t="str">
        <f t="shared" si="53"/>
        <v/>
      </c>
    </row>
    <row r="383" spans="1:28" s="272" customFormat="1" ht="20.399999999999999">
      <c r="A383" s="214"/>
      <c r="B383" s="215" t="s">
        <v>15618</v>
      </c>
      <c r="C383" s="354" t="s">
        <v>15618</v>
      </c>
      <c r="D383" s="278"/>
      <c r="E383" s="215" t="s">
        <v>15618</v>
      </c>
      <c r="F383" s="215" t="s">
        <v>15618</v>
      </c>
      <c r="G383" s="215" t="s">
        <v>15618</v>
      </c>
      <c r="H383" s="355" t="s">
        <v>15618</v>
      </c>
      <c r="I383" s="356" t="s">
        <v>15618</v>
      </c>
      <c r="J383" s="356" t="s">
        <v>15618</v>
      </c>
      <c r="K383" s="357"/>
      <c r="L383" s="357"/>
      <c r="M383" s="357"/>
      <c r="N383" s="357"/>
      <c r="O383" s="357"/>
      <c r="P383" s="358"/>
      <c r="Q383" s="35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si="52"/>
        <v>0</v>
      </c>
      <c r="Y383" s="271"/>
      <c r="Z383" s="271"/>
      <c r="AB383" s="273" t="str">
        <f t="shared" si="53"/>
        <v/>
      </c>
    </row>
    <row r="384" spans="1:28" s="272" customFormat="1" ht="20.399999999999999">
      <c r="A384" s="214"/>
      <c r="B384" s="215" t="s">
        <v>15618</v>
      </c>
      <c r="C384" s="354" t="s">
        <v>15618</v>
      </c>
      <c r="D384" s="278"/>
      <c r="E384" s="215" t="s">
        <v>15618</v>
      </c>
      <c r="F384" s="215" t="s">
        <v>15618</v>
      </c>
      <c r="G384" s="215" t="s">
        <v>15618</v>
      </c>
      <c r="H384" s="355" t="s">
        <v>15618</v>
      </c>
      <c r="I384" s="356" t="s">
        <v>15618</v>
      </c>
      <c r="J384" s="356" t="s">
        <v>15618</v>
      </c>
      <c r="K384" s="357"/>
      <c r="L384" s="357"/>
      <c r="M384" s="357"/>
      <c r="N384" s="357"/>
      <c r="O384" s="357"/>
      <c r="P384" s="358"/>
      <c r="Q384" s="35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si="52"/>
        <v>0</v>
      </c>
      <c r="Y384" s="271"/>
      <c r="Z384" s="271"/>
      <c r="AB384" s="273" t="str">
        <f t="shared" si="53"/>
        <v/>
      </c>
    </row>
    <row r="385" spans="1:28" s="272" customFormat="1" ht="20.399999999999999">
      <c r="A385" s="214"/>
      <c r="B385" s="215" t="s">
        <v>15618</v>
      </c>
      <c r="C385" s="354" t="s">
        <v>15618</v>
      </c>
      <c r="D385" s="278"/>
      <c r="E385" s="215" t="s">
        <v>15618</v>
      </c>
      <c r="F385" s="215" t="s">
        <v>15618</v>
      </c>
      <c r="G385" s="215" t="s">
        <v>15618</v>
      </c>
      <c r="H385" s="355" t="s">
        <v>15618</v>
      </c>
      <c r="I385" s="356" t="s">
        <v>15618</v>
      </c>
      <c r="J385" s="356" t="s">
        <v>15618</v>
      </c>
      <c r="K385" s="357"/>
      <c r="L385" s="357"/>
      <c r="M385" s="357"/>
      <c r="N385" s="357"/>
      <c r="O385" s="357"/>
      <c r="P385" s="358"/>
      <c r="Q385" s="35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si="52"/>
        <v>0</v>
      </c>
      <c r="Y385" s="271"/>
      <c r="Z385" s="271"/>
      <c r="AB385" s="273" t="str">
        <f t="shared" si="53"/>
        <v/>
      </c>
    </row>
    <row r="386" spans="1:28" s="272" customFormat="1" ht="20.399999999999999">
      <c r="A386" s="214"/>
      <c r="B386" s="215" t="s">
        <v>15618</v>
      </c>
      <c r="C386" s="354" t="s">
        <v>15618</v>
      </c>
      <c r="D386" s="278"/>
      <c r="E386" s="215" t="s">
        <v>15618</v>
      </c>
      <c r="F386" s="215" t="s">
        <v>15618</v>
      </c>
      <c r="G386" s="215" t="s">
        <v>15618</v>
      </c>
      <c r="H386" s="355" t="s">
        <v>15618</v>
      </c>
      <c r="I386" s="356" t="s">
        <v>15618</v>
      </c>
      <c r="J386" s="356" t="s">
        <v>15618</v>
      </c>
      <c r="K386" s="357"/>
      <c r="L386" s="357"/>
      <c r="M386" s="357"/>
      <c r="N386" s="357"/>
      <c r="O386" s="357"/>
      <c r="P386" s="358"/>
      <c r="Q386" s="35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si="52"/>
        <v>0</v>
      </c>
      <c r="Y386" s="271"/>
      <c r="Z386" s="271"/>
      <c r="AB386" s="273" t="str">
        <f t="shared" si="53"/>
        <v/>
      </c>
    </row>
    <row r="387" spans="1:28" s="272" customFormat="1" ht="20.399999999999999">
      <c r="A387" s="214"/>
      <c r="B387" s="215" t="s">
        <v>15618</v>
      </c>
      <c r="C387" s="354" t="s">
        <v>15618</v>
      </c>
      <c r="D387" s="278"/>
      <c r="E387" s="215" t="s">
        <v>15618</v>
      </c>
      <c r="F387" s="215" t="s">
        <v>15618</v>
      </c>
      <c r="G387" s="215" t="s">
        <v>15618</v>
      </c>
      <c r="H387" s="355" t="s">
        <v>15618</v>
      </c>
      <c r="I387" s="356" t="s">
        <v>15618</v>
      </c>
      <c r="J387" s="356" t="s">
        <v>15618</v>
      </c>
      <c r="K387" s="357"/>
      <c r="L387" s="357"/>
      <c r="M387" s="357"/>
      <c r="N387" s="357"/>
      <c r="O387" s="357"/>
      <c r="P387" s="358"/>
      <c r="Q387" s="35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si="52"/>
        <v>0</v>
      </c>
      <c r="Y387" s="271"/>
      <c r="Z387" s="271"/>
      <c r="AB387" s="273" t="str">
        <f t="shared" si="53"/>
        <v/>
      </c>
    </row>
    <row r="388" spans="1:28" s="272" customFormat="1" ht="20.399999999999999">
      <c r="A388" s="214"/>
      <c r="B388" s="215" t="s">
        <v>15618</v>
      </c>
      <c r="C388" s="354" t="s">
        <v>15618</v>
      </c>
      <c r="D388" s="278"/>
      <c r="E388" s="215" t="s">
        <v>15618</v>
      </c>
      <c r="F388" s="215" t="s">
        <v>15618</v>
      </c>
      <c r="G388" s="215" t="s">
        <v>15618</v>
      </c>
      <c r="H388" s="355" t="s">
        <v>15618</v>
      </c>
      <c r="I388" s="356" t="s">
        <v>15618</v>
      </c>
      <c r="J388" s="356" t="s">
        <v>15618</v>
      </c>
      <c r="K388" s="357"/>
      <c r="L388" s="357"/>
      <c r="M388" s="357"/>
      <c r="N388" s="357"/>
      <c r="O388" s="357"/>
      <c r="P388" s="358"/>
      <c r="Q388" s="359"/>
      <c r="R388" s="215" t="str">
        <f ca="1">IF(ISERROR($V388),"",OFFSET('Smelter Look-up'!$C$4,$V388-4,0)&amp;"")</f>
        <v/>
      </c>
      <c r="S388" s="222" t="str">
        <f t="shared" ref="S388" ca="1" si="54">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 si="55">IF(AND(C388="Smelter not listed",OR(LEN(D388)=0,LEN(E388)=0)),1,0)</f>
        <v>0</v>
      </c>
      <c r="Y388" s="271"/>
      <c r="Z388" s="271"/>
      <c r="AB388" s="273" t="str">
        <f t="shared" ref="AB388" si="56">B388&amp;C388</f>
        <v/>
      </c>
    </row>
    <row r="389" spans="1:28" s="272" customFormat="1" ht="20.399999999999999">
      <c r="A389" s="214"/>
      <c r="B389" s="215" t="s">
        <v>15618</v>
      </c>
      <c r="C389" s="354" t="s">
        <v>15618</v>
      </c>
      <c r="D389" s="278"/>
      <c r="E389" s="215" t="s">
        <v>15618</v>
      </c>
      <c r="F389" s="215" t="s">
        <v>15618</v>
      </c>
      <c r="G389" s="215" t="s">
        <v>15618</v>
      </c>
      <c r="H389" s="355" t="s">
        <v>15618</v>
      </c>
      <c r="I389" s="356" t="s">
        <v>15618</v>
      </c>
      <c r="J389" s="356" t="s">
        <v>15618</v>
      </c>
      <c r="K389" s="357"/>
      <c r="L389" s="357"/>
      <c r="M389" s="357"/>
      <c r="N389" s="357"/>
      <c r="O389" s="357"/>
      <c r="P389" s="358"/>
      <c r="Q389" s="359"/>
      <c r="R389" s="215" t="str">
        <f ca="1">IF(ISERROR($V389),"",OFFSET('Smelter Look-up'!$C$4,$V389-4,0)&amp;"")</f>
        <v/>
      </c>
      <c r="S389" s="222" t="str">
        <f t="shared" ref="S389:S420" ca="1" si="57">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X420" si="58">IF(AND(C389="Smelter not listed",OR(LEN(D389)=0,LEN(E389)=0)),1,0)</f>
        <v>0</v>
      </c>
      <c r="Y389" s="271"/>
      <c r="Z389" s="271"/>
      <c r="AB389" s="273" t="str">
        <f t="shared" ref="AB389:AB420" si="59">B389&amp;C389</f>
        <v/>
      </c>
    </row>
    <row r="390" spans="1:28" s="272" customFormat="1" ht="20.399999999999999">
      <c r="A390" s="214"/>
      <c r="B390" s="215" t="s">
        <v>15618</v>
      </c>
      <c r="C390" s="354" t="s">
        <v>15618</v>
      </c>
      <c r="D390" s="278"/>
      <c r="E390" s="215" t="s">
        <v>15618</v>
      </c>
      <c r="F390" s="215" t="s">
        <v>15618</v>
      </c>
      <c r="G390" s="215" t="s">
        <v>15618</v>
      </c>
      <c r="H390" s="355" t="s">
        <v>15618</v>
      </c>
      <c r="I390" s="356" t="s">
        <v>15618</v>
      </c>
      <c r="J390" s="356" t="s">
        <v>15618</v>
      </c>
      <c r="K390" s="357"/>
      <c r="L390" s="357"/>
      <c r="M390" s="357"/>
      <c r="N390" s="357"/>
      <c r="O390" s="357"/>
      <c r="P390" s="358"/>
      <c r="Q390" s="35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si="58"/>
        <v>0</v>
      </c>
      <c r="Y390" s="271"/>
      <c r="Z390" s="271"/>
      <c r="AB390" s="273" t="str">
        <f t="shared" si="59"/>
        <v/>
      </c>
    </row>
    <row r="391" spans="1:28" s="272" customFormat="1" ht="20.399999999999999">
      <c r="A391" s="214"/>
      <c r="B391" s="215" t="s">
        <v>15618</v>
      </c>
      <c r="C391" s="354" t="s">
        <v>15618</v>
      </c>
      <c r="D391" s="278"/>
      <c r="E391" s="215" t="s">
        <v>15618</v>
      </c>
      <c r="F391" s="215" t="s">
        <v>15618</v>
      </c>
      <c r="G391" s="215" t="s">
        <v>15618</v>
      </c>
      <c r="H391" s="355" t="s">
        <v>15618</v>
      </c>
      <c r="I391" s="356" t="s">
        <v>15618</v>
      </c>
      <c r="J391" s="356" t="s">
        <v>15618</v>
      </c>
      <c r="K391" s="357"/>
      <c r="L391" s="357"/>
      <c r="M391" s="357"/>
      <c r="N391" s="357"/>
      <c r="O391" s="357"/>
      <c r="P391" s="358"/>
      <c r="Q391" s="35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si="58"/>
        <v>0</v>
      </c>
      <c r="Y391" s="271"/>
      <c r="Z391" s="271"/>
      <c r="AB391" s="273" t="str">
        <f t="shared" si="59"/>
        <v/>
      </c>
    </row>
    <row r="392" spans="1:28" s="272" customFormat="1" ht="20.399999999999999">
      <c r="A392" s="214"/>
      <c r="B392" s="215" t="s">
        <v>15618</v>
      </c>
      <c r="C392" s="354" t="s">
        <v>15618</v>
      </c>
      <c r="D392" s="278"/>
      <c r="E392" s="215" t="s">
        <v>15618</v>
      </c>
      <c r="F392" s="215" t="s">
        <v>15618</v>
      </c>
      <c r="G392" s="215" t="s">
        <v>15618</v>
      </c>
      <c r="H392" s="355" t="s">
        <v>15618</v>
      </c>
      <c r="I392" s="356" t="s">
        <v>15618</v>
      </c>
      <c r="J392" s="356" t="s">
        <v>15618</v>
      </c>
      <c r="K392" s="357"/>
      <c r="L392" s="357"/>
      <c r="M392" s="357"/>
      <c r="N392" s="357"/>
      <c r="O392" s="357"/>
      <c r="P392" s="358"/>
      <c r="Q392" s="35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si="58"/>
        <v>0</v>
      </c>
      <c r="Y392" s="271"/>
      <c r="Z392" s="271"/>
      <c r="AB392" s="273" t="str">
        <f t="shared" si="59"/>
        <v/>
      </c>
    </row>
    <row r="393" spans="1:28" s="272" customFormat="1" ht="20.399999999999999">
      <c r="A393" s="214"/>
      <c r="B393" s="215" t="s">
        <v>15618</v>
      </c>
      <c r="C393" s="354" t="s">
        <v>15618</v>
      </c>
      <c r="D393" s="278"/>
      <c r="E393" s="215" t="s">
        <v>15618</v>
      </c>
      <c r="F393" s="215" t="s">
        <v>15618</v>
      </c>
      <c r="G393" s="215" t="s">
        <v>15618</v>
      </c>
      <c r="H393" s="355" t="s">
        <v>15618</v>
      </c>
      <c r="I393" s="356" t="s">
        <v>15618</v>
      </c>
      <c r="J393" s="356" t="s">
        <v>15618</v>
      </c>
      <c r="K393" s="357"/>
      <c r="L393" s="357"/>
      <c r="M393" s="357"/>
      <c r="N393" s="357"/>
      <c r="O393" s="357"/>
      <c r="P393" s="358"/>
      <c r="Q393" s="35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si="58"/>
        <v>0</v>
      </c>
      <c r="Y393" s="271"/>
      <c r="Z393" s="271"/>
      <c r="AB393" s="273" t="str">
        <f t="shared" si="59"/>
        <v/>
      </c>
    </row>
    <row r="394" spans="1:28" s="272" customFormat="1" ht="20.399999999999999">
      <c r="A394" s="214"/>
      <c r="B394" s="215" t="s">
        <v>15618</v>
      </c>
      <c r="C394" s="354" t="s">
        <v>15618</v>
      </c>
      <c r="D394" s="278"/>
      <c r="E394" s="215" t="s">
        <v>15618</v>
      </c>
      <c r="F394" s="215" t="s">
        <v>15618</v>
      </c>
      <c r="G394" s="215" t="s">
        <v>15618</v>
      </c>
      <c r="H394" s="355" t="s">
        <v>15618</v>
      </c>
      <c r="I394" s="356" t="s">
        <v>15618</v>
      </c>
      <c r="J394" s="356" t="s">
        <v>15618</v>
      </c>
      <c r="K394" s="357"/>
      <c r="L394" s="357"/>
      <c r="M394" s="357"/>
      <c r="N394" s="357"/>
      <c r="O394" s="357"/>
      <c r="P394" s="358"/>
      <c r="Q394" s="35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si="58"/>
        <v>0</v>
      </c>
      <c r="Y394" s="271"/>
      <c r="Z394" s="271"/>
      <c r="AB394" s="273" t="str">
        <f t="shared" si="59"/>
        <v/>
      </c>
    </row>
    <row r="395" spans="1:28" s="272" customFormat="1" ht="20.399999999999999">
      <c r="A395" s="214"/>
      <c r="B395" s="215" t="s">
        <v>15618</v>
      </c>
      <c r="C395" s="354" t="s">
        <v>15618</v>
      </c>
      <c r="D395" s="278"/>
      <c r="E395" s="215" t="s">
        <v>15618</v>
      </c>
      <c r="F395" s="215" t="s">
        <v>15618</v>
      </c>
      <c r="G395" s="215" t="s">
        <v>15618</v>
      </c>
      <c r="H395" s="355" t="s">
        <v>15618</v>
      </c>
      <c r="I395" s="356" t="s">
        <v>15618</v>
      </c>
      <c r="J395" s="356" t="s">
        <v>15618</v>
      </c>
      <c r="K395" s="357"/>
      <c r="L395" s="357"/>
      <c r="M395" s="357"/>
      <c r="N395" s="357"/>
      <c r="O395" s="357"/>
      <c r="P395" s="358"/>
      <c r="Q395" s="35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si="58"/>
        <v>0</v>
      </c>
      <c r="Y395" s="271"/>
      <c r="Z395" s="271"/>
      <c r="AB395" s="273" t="str">
        <f t="shared" si="59"/>
        <v/>
      </c>
    </row>
    <row r="396" spans="1:28" s="272" customFormat="1" ht="20.399999999999999">
      <c r="A396" s="214"/>
      <c r="B396" s="215" t="s">
        <v>15618</v>
      </c>
      <c r="C396" s="354" t="s">
        <v>15618</v>
      </c>
      <c r="D396" s="278"/>
      <c r="E396" s="215" t="s">
        <v>15618</v>
      </c>
      <c r="F396" s="215" t="s">
        <v>15618</v>
      </c>
      <c r="G396" s="215" t="s">
        <v>15618</v>
      </c>
      <c r="H396" s="355" t="s">
        <v>15618</v>
      </c>
      <c r="I396" s="356" t="s">
        <v>15618</v>
      </c>
      <c r="J396" s="356" t="s">
        <v>15618</v>
      </c>
      <c r="K396" s="357"/>
      <c r="L396" s="357"/>
      <c r="M396" s="357"/>
      <c r="N396" s="357"/>
      <c r="O396" s="357"/>
      <c r="P396" s="358"/>
      <c r="Q396" s="35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si="58"/>
        <v>0</v>
      </c>
      <c r="Y396" s="271"/>
      <c r="Z396" s="271"/>
      <c r="AB396" s="273" t="str">
        <f t="shared" si="59"/>
        <v/>
      </c>
    </row>
    <row r="397" spans="1:28" s="272" customFormat="1" ht="20.399999999999999">
      <c r="A397" s="214"/>
      <c r="B397" s="215" t="s">
        <v>15618</v>
      </c>
      <c r="C397" s="354" t="s">
        <v>15618</v>
      </c>
      <c r="D397" s="278"/>
      <c r="E397" s="215" t="s">
        <v>15618</v>
      </c>
      <c r="F397" s="215" t="s">
        <v>15618</v>
      </c>
      <c r="G397" s="215" t="s">
        <v>15618</v>
      </c>
      <c r="H397" s="355" t="s">
        <v>15618</v>
      </c>
      <c r="I397" s="356" t="s">
        <v>15618</v>
      </c>
      <c r="J397" s="356" t="s">
        <v>15618</v>
      </c>
      <c r="K397" s="357"/>
      <c r="L397" s="357"/>
      <c r="M397" s="357"/>
      <c r="N397" s="357"/>
      <c r="O397" s="357"/>
      <c r="P397" s="358"/>
      <c r="Q397" s="35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si="58"/>
        <v>0</v>
      </c>
      <c r="Y397" s="271"/>
      <c r="Z397" s="271"/>
      <c r="AB397" s="273" t="str">
        <f t="shared" si="59"/>
        <v/>
      </c>
    </row>
    <row r="398" spans="1:28" s="272" customFormat="1" ht="20.399999999999999">
      <c r="A398" s="214"/>
      <c r="B398" s="215" t="s">
        <v>15618</v>
      </c>
      <c r="C398" s="354" t="s">
        <v>15618</v>
      </c>
      <c r="D398" s="278"/>
      <c r="E398" s="215" t="s">
        <v>15618</v>
      </c>
      <c r="F398" s="215" t="s">
        <v>15618</v>
      </c>
      <c r="G398" s="215" t="s">
        <v>15618</v>
      </c>
      <c r="H398" s="355" t="s">
        <v>15618</v>
      </c>
      <c r="I398" s="356" t="s">
        <v>15618</v>
      </c>
      <c r="J398" s="356" t="s">
        <v>15618</v>
      </c>
      <c r="K398" s="357"/>
      <c r="L398" s="357"/>
      <c r="M398" s="357"/>
      <c r="N398" s="357"/>
      <c r="O398" s="357"/>
      <c r="P398" s="358"/>
      <c r="Q398" s="35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si="58"/>
        <v>0</v>
      </c>
      <c r="Y398" s="271"/>
      <c r="Z398" s="271"/>
      <c r="AB398" s="273" t="str">
        <f t="shared" si="59"/>
        <v/>
      </c>
    </row>
    <row r="399" spans="1:28" s="272" customFormat="1" ht="20.399999999999999">
      <c r="A399" s="214"/>
      <c r="B399" s="215" t="s">
        <v>15618</v>
      </c>
      <c r="C399" s="354" t="s">
        <v>15618</v>
      </c>
      <c r="D399" s="278"/>
      <c r="E399" s="215" t="s">
        <v>15618</v>
      </c>
      <c r="F399" s="215" t="s">
        <v>15618</v>
      </c>
      <c r="G399" s="215" t="s">
        <v>15618</v>
      </c>
      <c r="H399" s="355" t="s">
        <v>15618</v>
      </c>
      <c r="I399" s="356" t="s">
        <v>15618</v>
      </c>
      <c r="J399" s="356" t="s">
        <v>15618</v>
      </c>
      <c r="K399" s="357"/>
      <c r="L399" s="357"/>
      <c r="M399" s="357"/>
      <c r="N399" s="357"/>
      <c r="O399" s="357"/>
      <c r="P399" s="358"/>
      <c r="Q399" s="35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si="58"/>
        <v>0</v>
      </c>
      <c r="Y399" s="271"/>
      <c r="Z399" s="271"/>
      <c r="AB399" s="273" t="str">
        <f t="shared" si="59"/>
        <v/>
      </c>
    </row>
    <row r="400" spans="1:28" s="272" customFormat="1" ht="20.399999999999999">
      <c r="A400" s="214"/>
      <c r="B400" s="215" t="s">
        <v>15618</v>
      </c>
      <c r="C400" s="354" t="s">
        <v>15618</v>
      </c>
      <c r="D400" s="278"/>
      <c r="E400" s="215" t="s">
        <v>15618</v>
      </c>
      <c r="F400" s="215" t="s">
        <v>15618</v>
      </c>
      <c r="G400" s="215" t="s">
        <v>15618</v>
      </c>
      <c r="H400" s="355" t="s">
        <v>15618</v>
      </c>
      <c r="I400" s="356" t="s">
        <v>15618</v>
      </c>
      <c r="J400" s="356" t="s">
        <v>15618</v>
      </c>
      <c r="K400" s="357"/>
      <c r="L400" s="357"/>
      <c r="M400" s="357"/>
      <c r="N400" s="357"/>
      <c r="O400" s="357"/>
      <c r="P400" s="358"/>
      <c r="Q400" s="35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si="58"/>
        <v>0</v>
      </c>
      <c r="Y400" s="271"/>
      <c r="Z400" s="271"/>
      <c r="AB400" s="273" t="str">
        <f t="shared" si="59"/>
        <v/>
      </c>
    </row>
    <row r="401" spans="1:28" s="272" customFormat="1" ht="20.399999999999999">
      <c r="A401" s="214"/>
      <c r="B401" s="215" t="s">
        <v>15618</v>
      </c>
      <c r="C401" s="354" t="s">
        <v>15618</v>
      </c>
      <c r="D401" s="278"/>
      <c r="E401" s="215" t="s">
        <v>15618</v>
      </c>
      <c r="F401" s="215" t="s">
        <v>15618</v>
      </c>
      <c r="G401" s="215" t="s">
        <v>15618</v>
      </c>
      <c r="H401" s="355" t="s">
        <v>15618</v>
      </c>
      <c r="I401" s="356" t="s">
        <v>15618</v>
      </c>
      <c r="J401" s="356" t="s">
        <v>15618</v>
      </c>
      <c r="K401" s="357"/>
      <c r="L401" s="357"/>
      <c r="M401" s="357"/>
      <c r="N401" s="357"/>
      <c r="O401" s="357"/>
      <c r="P401" s="358"/>
      <c r="Q401" s="35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si="58"/>
        <v>0</v>
      </c>
      <c r="Y401" s="271"/>
      <c r="Z401" s="271"/>
      <c r="AB401" s="273" t="str">
        <f t="shared" si="59"/>
        <v/>
      </c>
    </row>
    <row r="402" spans="1:28" s="272" customFormat="1" ht="20.399999999999999">
      <c r="A402" s="214"/>
      <c r="B402" s="215" t="s">
        <v>15618</v>
      </c>
      <c r="C402" s="354" t="s">
        <v>15618</v>
      </c>
      <c r="D402" s="278"/>
      <c r="E402" s="215" t="s">
        <v>15618</v>
      </c>
      <c r="F402" s="215" t="s">
        <v>15618</v>
      </c>
      <c r="G402" s="215" t="s">
        <v>15618</v>
      </c>
      <c r="H402" s="355" t="s">
        <v>15618</v>
      </c>
      <c r="I402" s="356" t="s">
        <v>15618</v>
      </c>
      <c r="J402" s="356" t="s">
        <v>15618</v>
      </c>
      <c r="K402" s="357"/>
      <c r="L402" s="357"/>
      <c r="M402" s="357"/>
      <c r="N402" s="357"/>
      <c r="O402" s="357"/>
      <c r="P402" s="358"/>
      <c r="Q402" s="35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si="58"/>
        <v>0</v>
      </c>
      <c r="Y402" s="271"/>
      <c r="Z402" s="271"/>
      <c r="AB402" s="273" t="str">
        <f t="shared" si="59"/>
        <v/>
      </c>
    </row>
    <row r="403" spans="1:28" s="272" customFormat="1" ht="20.399999999999999">
      <c r="A403" s="214"/>
      <c r="B403" s="215" t="s">
        <v>15618</v>
      </c>
      <c r="C403" s="354" t="s">
        <v>15618</v>
      </c>
      <c r="D403" s="278"/>
      <c r="E403" s="215" t="s">
        <v>15618</v>
      </c>
      <c r="F403" s="215" t="s">
        <v>15618</v>
      </c>
      <c r="G403" s="215" t="s">
        <v>15618</v>
      </c>
      <c r="H403" s="355" t="s">
        <v>15618</v>
      </c>
      <c r="I403" s="356" t="s">
        <v>15618</v>
      </c>
      <c r="J403" s="356" t="s">
        <v>15618</v>
      </c>
      <c r="K403" s="357"/>
      <c r="L403" s="357"/>
      <c r="M403" s="357"/>
      <c r="N403" s="357"/>
      <c r="O403" s="357"/>
      <c r="P403" s="358"/>
      <c r="Q403" s="35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si="58"/>
        <v>0</v>
      </c>
      <c r="Y403" s="271"/>
      <c r="Z403" s="271"/>
      <c r="AB403" s="273" t="str">
        <f t="shared" si="59"/>
        <v/>
      </c>
    </row>
    <row r="404" spans="1:28" s="272" customFormat="1" ht="20.399999999999999">
      <c r="A404" s="214"/>
      <c r="B404" s="215" t="s">
        <v>15618</v>
      </c>
      <c r="C404" s="354" t="s">
        <v>15618</v>
      </c>
      <c r="D404" s="278"/>
      <c r="E404" s="215" t="s">
        <v>15618</v>
      </c>
      <c r="F404" s="215" t="s">
        <v>15618</v>
      </c>
      <c r="G404" s="215" t="s">
        <v>15618</v>
      </c>
      <c r="H404" s="355" t="s">
        <v>15618</v>
      </c>
      <c r="I404" s="356" t="s">
        <v>15618</v>
      </c>
      <c r="J404" s="356" t="s">
        <v>15618</v>
      </c>
      <c r="K404" s="357"/>
      <c r="L404" s="357"/>
      <c r="M404" s="357"/>
      <c r="N404" s="357"/>
      <c r="O404" s="357"/>
      <c r="P404" s="358"/>
      <c r="Q404" s="35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si="58"/>
        <v>0</v>
      </c>
      <c r="Y404" s="271"/>
      <c r="Z404" s="271"/>
      <c r="AB404" s="273" t="str">
        <f t="shared" si="59"/>
        <v/>
      </c>
    </row>
    <row r="405" spans="1:28" s="272" customFormat="1" ht="20.399999999999999">
      <c r="A405" s="214"/>
      <c r="B405" s="215" t="s">
        <v>15618</v>
      </c>
      <c r="C405" s="354" t="s">
        <v>15618</v>
      </c>
      <c r="D405" s="278"/>
      <c r="E405" s="215" t="s">
        <v>15618</v>
      </c>
      <c r="F405" s="215" t="s">
        <v>15618</v>
      </c>
      <c r="G405" s="215" t="s">
        <v>15618</v>
      </c>
      <c r="H405" s="355" t="s">
        <v>15618</v>
      </c>
      <c r="I405" s="356" t="s">
        <v>15618</v>
      </c>
      <c r="J405" s="356" t="s">
        <v>15618</v>
      </c>
      <c r="K405" s="357"/>
      <c r="L405" s="357"/>
      <c r="M405" s="357"/>
      <c r="N405" s="357"/>
      <c r="O405" s="357"/>
      <c r="P405" s="358"/>
      <c r="Q405" s="35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si="58"/>
        <v>0</v>
      </c>
      <c r="Y405" s="271"/>
      <c r="Z405" s="271"/>
      <c r="AB405" s="273" t="str">
        <f t="shared" si="59"/>
        <v/>
      </c>
    </row>
    <row r="406" spans="1:28" s="272" customFormat="1" ht="20.399999999999999">
      <c r="A406" s="214"/>
      <c r="B406" s="215" t="s">
        <v>15618</v>
      </c>
      <c r="C406" s="354" t="s">
        <v>15618</v>
      </c>
      <c r="D406" s="278"/>
      <c r="E406" s="215" t="s">
        <v>15618</v>
      </c>
      <c r="F406" s="215" t="s">
        <v>15618</v>
      </c>
      <c r="G406" s="215" t="s">
        <v>15618</v>
      </c>
      <c r="H406" s="355" t="s">
        <v>15618</v>
      </c>
      <c r="I406" s="356" t="s">
        <v>15618</v>
      </c>
      <c r="J406" s="356" t="s">
        <v>15618</v>
      </c>
      <c r="K406" s="357"/>
      <c r="L406" s="357"/>
      <c r="M406" s="357"/>
      <c r="N406" s="357"/>
      <c r="O406" s="357"/>
      <c r="P406" s="358"/>
      <c r="Q406" s="35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si="58"/>
        <v>0</v>
      </c>
      <c r="Y406" s="271"/>
      <c r="Z406" s="271"/>
      <c r="AB406" s="273" t="str">
        <f t="shared" si="59"/>
        <v/>
      </c>
    </row>
    <row r="407" spans="1:28" s="272" customFormat="1" ht="20.399999999999999">
      <c r="A407" s="214"/>
      <c r="B407" s="215" t="s">
        <v>15618</v>
      </c>
      <c r="C407" s="354" t="s">
        <v>15618</v>
      </c>
      <c r="D407" s="278"/>
      <c r="E407" s="215" t="s">
        <v>15618</v>
      </c>
      <c r="F407" s="215" t="s">
        <v>15618</v>
      </c>
      <c r="G407" s="215" t="s">
        <v>15618</v>
      </c>
      <c r="H407" s="355" t="s">
        <v>15618</v>
      </c>
      <c r="I407" s="356" t="s">
        <v>15618</v>
      </c>
      <c r="J407" s="356" t="s">
        <v>15618</v>
      </c>
      <c r="K407" s="357"/>
      <c r="L407" s="357"/>
      <c r="M407" s="357"/>
      <c r="N407" s="357"/>
      <c r="O407" s="357"/>
      <c r="P407" s="358"/>
      <c r="Q407" s="35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si="58"/>
        <v>0</v>
      </c>
      <c r="Y407" s="271"/>
      <c r="Z407" s="271"/>
      <c r="AB407" s="273" t="str">
        <f t="shared" si="59"/>
        <v/>
      </c>
    </row>
    <row r="408" spans="1:28" s="272" customFormat="1" ht="20.399999999999999">
      <c r="A408" s="214"/>
      <c r="B408" s="215" t="s">
        <v>15618</v>
      </c>
      <c r="C408" s="354" t="s">
        <v>15618</v>
      </c>
      <c r="D408" s="278"/>
      <c r="E408" s="215" t="s">
        <v>15618</v>
      </c>
      <c r="F408" s="215" t="s">
        <v>15618</v>
      </c>
      <c r="G408" s="215" t="s">
        <v>15618</v>
      </c>
      <c r="H408" s="355" t="s">
        <v>15618</v>
      </c>
      <c r="I408" s="356" t="s">
        <v>15618</v>
      </c>
      <c r="J408" s="356" t="s">
        <v>15618</v>
      </c>
      <c r="K408" s="357"/>
      <c r="L408" s="357"/>
      <c r="M408" s="357"/>
      <c r="N408" s="357"/>
      <c r="O408" s="357"/>
      <c r="P408" s="358"/>
      <c r="Q408" s="35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si="58"/>
        <v>0</v>
      </c>
      <c r="Y408" s="271"/>
      <c r="Z408" s="271"/>
      <c r="AB408" s="273" t="str">
        <f t="shared" si="59"/>
        <v/>
      </c>
    </row>
    <row r="409" spans="1:28" s="272" customFormat="1" ht="20.399999999999999">
      <c r="A409" s="214"/>
      <c r="B409" s="215" t="s">
        <v>15618</v>
      </c>
      <c r="C409" s="354" t="s">
        <v>15618</v>
      </c>
      <c r="D409" s="278"/>
      <c r="E409" s="215" t="s">
        <v>15618</v>
      </c>
      <c r="F409" s="215" t="s">
        <v>15618</v>
      </c>
      <c r="G409" s="215" t="s">
        <v>15618</v>
      </c>
      <c r="H409" s="355" t="s">
        <v>15618</v>
      </c>
      <c r="I409" s="356" t="s">
        <v>15618</v>
      </c>
      <c r="J409" s="356" t="s">
        <v>15618</v>
      </c>
      <c r="K409" s="357"/>
      <c r="L409" s="357"/>
      <c r="M409" s="357"/>
      <c r="N409" s="357"/>
      <c r="O409" s="357"/>
      <c r="P409" s="358"/>
      <c r="Q409" s="35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si="58"/>
        <v>0</v>
      </c>
      <c r="Y409" s="271"/>
      <c r="Z409" s="271"/>
      <c r="AB409" s="273" t="str">
        <f t="shared" si="59"/>
        <v/>
      </c>
    </row>
    <row r="410" spans="1:28" s="272" customFormat="1" ht="20.399999999999999">
      <c r="A410" s="214"/>
      <c r="B410" s="215" t="s">
        <v>15618</v>
      </c>
      <c r="C410" s="354" t="s">
        <v>15618</v>
      </c>
      <c r="D410" s="278"/>
      <c r="E410" s="215" t="s">
        <v>15618</v>
      </c>
      <c r="F410" s="215" t="s">
        <v>15618</v>
      </c>
      <c r="G410" s="215" t="s">
        <v>15618</v>
      </c>
      <c r="H410" s="355" t="s">
        <v>15618</v>
      </c>
      <c r="I410" s="356" t="s">
        <v>15618</v>
      </c>
      <c r="J410" s="356" t="s">
        <v>15618</v>
      </c>
      <c r="K410" s="357"/>
      <c r="L410" s="357"/>
      <c r="M410" s="357"/>
      <c r="N410" s="357"/>
      <c r="O410" s="357"/>
      <c r="P410" s="358"/>
      <c r="Q410" s="35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si="58"/>
        <v>0</v>
      </c>
      <c r="Y410" s="271"/>
      <c r="Z410" s="271"/>
      <c r="AB410" s="273" t="str">
        <f t="shared" si="59"/>
        <v/>
      </c>
    </row>
    <row r="411" spans="1:28" s="272" customFormat="1" ht="20.399999999999999">
      <c r="A411" s="214"/>
      <c r="B411" s="215" t="s">
        <v>15618</v>
      </c>
      <c r="C411" s="354" t="s">
        <v>15618</v>
      </c>
      <c r="D411" s="278"/>
      <c r="E411" s="215" t="s">
        <v>15618</v>
      </c>
      <c r="F411" s="215" t="s">
        <v>15618</v>
      </c>
      <c r="G411" s="215" t="s">
        <v>15618</v>
      </c>
      <c r="H411" s="355" t="s">
        <v>15618</v>
      </c>
      <c r="I411" s="356" t="s">
        <v>15618</v>
      </c>
      <c r="J411" s="356" t="s">
        <v>15618</v>
      </c>
      <c r="K411" s="357"/>
      <c r="L411" s="357"/>
      <c r="M411" s="357"/>
      <c r="N411" s="357"/>
      <c r="O411" s="357"/>
      <c r="P411" s="358"/>
      <c r="Q411" s="35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si="58"/>
        <v>0</v>
      </c>
      <c r="Y411" s="271"/>
      <c r="Z411" s="271"/>
      <c r="AB411" s="273" t="str">
        <f t="shared" si="59"/>
        <v/>
      </c>
    </row>
    <row r="412" spans="1:28" s="272" customFormat="1" ht="20.399999999999999">
      <c r="A412" s="214"/>
      <c r="B412" s="215" t="s">
        <v>15618</v>
      </c>
      <c r="C412" s="354" t="s">
        <v>15618</v>
      </c>
      <c r="D412" s="278"/>
      <c r="E412" s="215" t="s">
        <v>15618</v>
      </c>
      <c r="F412" s="215" t="s">
        <v>15618</v>
      </c>
      <c r="G412" s="215" t="s">
        <v>15618</v>
      </c>
      <c r="H412" s="355" t="s">
        <v>15618</v>
      </c>
      <c r="I412" s="356" t="s">
        <v>15618</v>
      </c>
      <c r="J412" s="356" t="s">
        <v>15618</v>
      </c>
      <c r="K412" s="357"/>
      <c r="L412" s="357"/>
      <c r="M412" s="357"/>
      <c r="N412" s="357"/>
      <c r="O412" s="357"/>
      <c r="P412" s="358"/>
      <c r="Q412" s="35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si="58"/>
        <v>0</v>
      </c>
      <c r="Y412" s="271"/>
      <c r="Z412" s="271"/>
      <c r="AB412" s="273" t="str">
        <f t="shared" si="59"/>
        <v/>
      </c>
    </row>
    <row r="413" spans="1:28" s="272" customFormat="1" ht="20.399999999999999">
      <c r="A413" s="214"/>
      <c r="B413" s="215" t="s">
        <v>15618</v>
      </c>
      <c r="C413" s="354" t="s">
        <v>15618</v>
      </c>
      <c r="D413" s="278"/>
      <c r="E413" s="215" t="s">
        <v>15618</v>
      </c>
      <c r="F413" s="215" t="s">
        <v>15618</v>
      </c>
      <c r="G413" s="215" t="s">
        <v>15618</v>
      </c>
      <c r="H413" s="355" t="s">
        <v>15618</v>
      </c>
      <c r="I413" s="356" t="s">
        <v>15618</v>
      </c>
      <c r="J413" s="356" t="s">
        <v>15618</v>
      </c>
      <c r="K413" s="357"/>
      <c r="L413" s="357"/>
      <c r="M413" s="357"/>
      <c r="N413" s="357"/>
      <c r="O413" s="357"/>
      <c r="P413" s="358"/>
      <c r="Q413" s="35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si="58"/>
        <v>0</v>
      </c>
      <c r="Y413" s="271"/>
      <c r="Z413" s="271"/>
      <c r="AB413" s="273" t="str">
        <f t="shared" si="59"/>
        <v/>
      </c>
    </row>
    <row r="414" spans="1:28" s="272" customFormat="1" ht="20.399999999999999">
      <c r="A414" s="214"/>
      <c r="B414" s="215" t="s">
        <v>15618</v>
      </c>
      <c r="C414" s="354" t="s">
        <v>15618</v>
      </c>
      <c r="D414" s="278"/>
      <c r="E414" s="215" t="s">
        <v>15618</v>
      </c>
      <c r="F414" s="215" t="s">
        <v>15618</v>
      </c>
      <c r="G414" s="215" t="s">
        <v>15618</v>
      </c>
      <c r="H414" s="355" t="s">
        <v>15618</v>
      </c>
      <c r="I414" s="356" t="s">
        <v>15618</v>
      </c>
      <c r="J414" s="356" t="s">
        <v>15618</v>
      </c>
      <c r="K414" s="357"/>
      <c r="L414" s="357"/>
      <c r="M414" s="357"/>
      <c r="N414" s="357"/>
      <c r="O414" s="357"/>
      <c r="P414" s="358"/>
      <c r="Q414" s="35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si="58"/>
        <v>0</v>
      </c>
      <c r="Y414" s="271"/>
      <c r="Z414" s="271"/>
      <c r="AB414" s="273" t="str">
        <f t="shared" si="59"/>
        <v/>
      </c>
    </row>
    <row r="415" spans="1:28" s="272" customFormat="1" ht="20.399999999999999">
      <c r="A415" s="214"/>
      <c r="B415" s="215" t="s">
        <v>15618</v>
      </c>
      <c r="C415" s="354" t="s">
        <v>15618</v>
      </c>
      <c r="D415" s="278"/>
      <c r="E415" s="215" t="s">
        <v>15618</v>
      </c>
      <c r="F415" s="215" t="s">
        <v>15618</v>
      </c>
      <c r="G415" s="215" t="s">
        <v>15618</v>
      </c>
      <c r="H415" s="355" t="s">
        <v>15618</v>
      </c>
      <c r="I415" s="356" t="s">
        <v>15618</v>
      </c>
      <c r="J415" s="356" t="s">
        <v>15618</v>
      </c>
      <c r="K415" s="357"/>
      <c r="L415" s="357"/>
      <c r="M415" s="357"/>
      <c r="N415" s="357"/>
      <c r="O415" s="357"/>
      <c r="P415" s="358"/>
      <c r="Q415" s="35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si="58"/>
        <v>0</v>
      </c>
      <c r="Y415" s="271"/>
      <c r="Z415" s="271"/>
      <c r="AB415" s="273" t="str">
        <f t="shared" si="59"/>
        <v/>
      </c>
    </row>
    <row r="416" spans="1:28" s="272" customFormat="1" ht="20.399999999999999">
      <c r="A416" s="214"/>
      <c r="B416" s="215" t="s">
        <v>15618</v>
      </c>
      <c r="C416" s="354" t="s">
        <v>15618</v>
      </c>
      <c r="D416" s="278"/>
      <c r="E416" s="215" t="s">
        <v>15618</v>
      </c>
      <c r="F416" s="215" t="s">
        <v>15618</v>
      </c>
      <c r="G416" s="215" t="s">
        <v>15618</v>
      </c>
      <c r="H416" s="355" t="s">
        <v>15618</v>
      </c>
      <c r="I416" s="356" t="s">
        <v>15618</v>
      </c>
      <c r="J416" s="356" t="s">
        <v>15618</v>
      </c>
      <c r="K416" s="357"/>
      <c r="L416" s="357"/>
      <c r="M416" s="357"/>
      <c r="N416" s="357"/>
      <c r="O416" s="357"/>
      <c r="P416" s="358"/>
      <c r="Q416" s="35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si="58"/>
        <v>0</v>
      </c>
      <c r="Y416" s="271"/>
      <c r="Z416" s="271"/>
      <c r="AB416" s="273" t="str">
        <f t="shared" si="59"/>
        <v/>
      </c>
    </row>
    <row r="417" spans="1:28" s="272" customFormat="1" ht="20.399999999999999">
      <c r="A417" s="214"/>
      <c r="B417" s="215" t="s">
        <v>15618</v>
      </c>
      <c r="C417" s="354" t="s">
        <v>15618</v>
      </c>
      <c r="D417" s="278"/>
      <c r="E417" s="215" t="s">
        <v>15618</v>
      </c>
      <c r="F417" s="215" t="s">
        <v>15618</v>
      </c>
      <c r="G417" s="215" t="s">
        <v>15618</v>
      </c>
      <c r="H417" s="355" t="s">
        <v>15618</v>
      </c>
      <c r="I417" s="356" t="s">
        <v>15618</v>
      </c>
      <c r="J417" s="356" t="s">
        <v>15618</v>
      </c>
      <c r="K417" s="357"/>
      <c r="L417" s="357"/>
      <c r="M417" s="357"/>
      <c r="N417" s="357"/>
      <c r="O417" s="357"/>
      <c r="P417" s="358"/>
      <c r="Q417" s="35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si="58"/>
        <v>0</v>
      </c>
      <c r="Y417" s="271"/>
      <c r="Z417" s="271"/>
      <c r="AB417" s="273" t="str">
        <f t="shared" si="59"/>
        <v/>
      </c>
    </row>
    <row r="418" spans="1:28" s="272" customFormat="1" ht="20.399999999999999">
      <c r="A418" s="214"/>
      <c r="B418" s="215" t="s">
        <v>15618</v>
      </c>
      <c r="C418" s="354" t="s">
        <v>15618</v>
      </c>
      <c r="D418" s="278"/>
      <c r="E418" s="215" t="s">
        <v>15618</v>
      </c>
      <c r="F418" s="215" t="s">
        <v>15618</v>
      </c>
      <c r="G418" s="215" t="s">
        <v>15618</v>
      </c>
      <c r="H418" s="355" t="s">
        <v>15618</v>
      </c>
      <c r="I418" s="356" t="s">
        <v>15618</v>
      </c>
      <c r="J418" s="356" t="s">
        <v>15618</v>
      </c>
      <c r="K418" s="357"/>
      <c r="L418" s="357"/>
      <c r="M418" s="357"/>
      <c r="N418" s="357"/>
      <c r="O418" s="357"/>
      <c r="P418" s="358"/>
      <c r="Q418" s="35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si="58"/>
        <v>0</v>
      </c>
      <c r="Y418" s="271"/>
      <c r="Z418" s="271"/>
      <c r="AB418" s="273" t="str">
        <f t="shared" si="59"/>
        <v/>
      </c>
    </row>
    <row r="419" spans="1:28" s="272" customFormat="1" ht="20.399999999999999">
      <c r="A419" s="214"/>
      <c r="B419" s="215" t="s">
        <v>15618</v>
      </c>
      <c r="C419" s="354" t="s">
        <v>15618</v>
      </c>
      <c r="D419" s="278"/>
      <c r="E419" s="215" t="s">
        <v>15618</v>
      </c>
      <c r="F419" s="215" t="s">
        <v>15618</v>
      </c>
      <c r="G419" s="215" t="s">
        <v>15618</v>
      </c>
      <c r="H419" s="355" t="s">
        <v>15618</v>
      </c>
      <c r="I419" s="356" t="s">
        <v>15618</v>
      </c>
      <c r="J419" s="356" t="s">
        <v>15618</v>
      </c>
      <c r="K419" s="357"/>
      <c r="L419" s="357"/>
      <c r="M419" s="357"/>
      <c r="N419" s="357"/>
      <c r="O419" s="357"/>
      <c r="P419" s="358"/>
      <c r="Q419" s="35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si="58"/>
        <v>0</v>
      </c>
      <c r="Y419" s="271"/>
      <c r="Z419" s="271"/>
      <c r="AB419" s="273" t="str">
        <f t="shared" si="59"/>
        <v/>
      </c>
    </row>
    <row r="420" spans="1:28" s="272" customFormat="1" ht="20.399999999999999">
      <c r="A420" s="214"/>
      <c r="B420" s="215" t="s">
        <v>15618</v>
      </c>
      <c r="C420" s="354" t="s">
        <v>15618</v>
      </c>
      <c r="D420" s="278"/>
      <c r="E420" s="215" t="s">
        <v>15618</v>
      </c>
      <c r="F420" s="215" t="s">
        <v>15618</v>
      </c>
      <c r="G420" s="215" t="s">
        <v>15618</v>
      </c>
      <c r="H420" s="355" t="s">
        <v>15618</v>
      </c>
      <c r="I420" s="356" t="s">
        <v>15618</v>
      </c>
      <c r="J420" s="356" t="s">
        <v>15618</v>
      </c>
      <c r="K420" s="357"/>
      <c r="L420" s="357"/>
      <c r="M420" s="357"/>
      <c r="N420" s="357"/>
      <c r="O420" s="357"/>
      <c r="P420" s="358"/>
      <c r="Q420" s="35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si="58"/>
        <v>0</v>
      </c>
      <c r="Y420" s="271"/>
      <c r="Z420" s="271"/>
      <c r="AB420" s="273" t="str">
        <f t="shared" si="59"/>
        <v/>
      </c>
    </row>
    <row r="421" spans="1:28" s="272" customFormat="1" ht="20.399999999999999">
      <c r="A421" s="214"/>
      <c r="B421" s="215" t="s">
        <v>15618</v>
      </c>
      <c r="C421" s="354" t="s">
        <v>15618</v>
      </c>
      <c r="D421" s="278"/>
      <c r="E421" s="215" t="s">
        <v>15618</v>
      </c>
      <c r="F421" s="215" t="s">
        <v>15618</v>
      </c>
      <c r="G421" s="215" t="s">
        <v>15618</v>
      </c>
      <c r="H421" s="355" t="s">
        <v>15618</v>
      </c>
      <c r="I421" s="356" t="s">
        <v>15618</v>
      </c>
      <c r="J421" s="356" t="s">
        <v>15618</v>
      </c>
      <c r="K421" s="357"/>
      <c r="L421" s="357"/>
      <c r="M421" s="357"/>
      <c r="N421" s="357"/>
      <c r="O421" s="357"/>
      <c r="P421" s="358"/>
      <c r="Q421" s="359"/>
      <c r="R421" s="215" t="str">
        <f ca="1">IF(ISERROR($V421),"",OFFSET('Smelter Look-up'!$C$4,$V421-4,0)&amp;"")</f>
        <v/>
      </c>
      <c r="S421" s="222" t="str">
        <f t="shared" ref="S421:S451" ca="1" si="60">IF(B421="","",IF(ISERROR(MATCH($E421,CL,0)),"Unknown",INDIRECT("'C'!$A$"&amp;MATCH($E421,CL,0)+1)))</f>
        <v/>
      </c>
      <c r="T421" s="222" t="str">
        <f ca="1">IF(B421="","",IF(ISERROR(MATCH($J421,SorP!$B$1:$B$6230,0)),"",INDIRECT("'SorP'!$A$"&amp;MATCH($J421,SorP!$B$1:$B$6230,0))))</f>
        <v/>
      </c>
      <c r="U421" s="238"/>
      <c r="V421" s="270" t="e">
        <f>IF(C421="",NA(),MATCH($B421&amp;$C421,'Smelter Look-up'!$J:$J,0))</f>
        <v>#N/A</v>
      </c>
      <c r="W421" s="271"/>
      <c r="X421" s="271">
        <f t="shared" ref="X421:X451" si="61">IF(AND(C421="Smelter not listed",OR(LEN(D421)=0,LEN(E421)=0)),1,0)</f>
        <v>0</v>
      </c>
      <c r="Y421" s="271"/>
      <c r="Z421" s="271"/>
      <c r="AB421" s="273" t="str">
        <f t="shared" ref="AB421:AB451" si="62">B421&amp;C421</f>
        <v/>
      </c>
    </row>
    <row r="422" spans="1:28" s="272" customFormat="1" ht="20.399999999999999">
      <c r="A422" s="214"/>
      <c r="B422" s="215" t="s">
        <v>15618</v>
      </c>
      <c r="C422" s="354" t="s">
        <v>15618</v>
      </c>
      <c r="D422" s="278"/>
      <c r="E422" s="215" t="s">
        <v>15618</v>
      </c>
      <c r="F422" s="215" t="s">
        <v>15618</v>
      </c>
      <c r="G422" s="215" t="s">
        <v>15618</v>
      </c>
      <c r="H422" s="355" t="s">
        <v>15618</v>
      </c>
      <c r="I422" s="356" t="s">
        <v>15618</v>
      </c>
      <c r="J422" s="356" t="s">
        <v>15618</v>
      </c>
      <c r="K422" s="357"/>
      <c r="L422" s="357"/>
      <c r="M422" s="357"/>
      <c r="N422" s="357"/>
      <c r="O422" s="357"/>
      <c r="P422" s="358"/>
      <c r="Q422" s="35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si="61"/>
        <v>0</v>
      </c>
      <c r="Y422" s="271"/>
      <c r="Z422" s="271"/>
      <c r="AB422" s="273" t="str">
        <f t="shared" si="62"/>
        <v/>
      </c>
    </row>
    <row r="423" spans="1:28" s="272" customFormat="1" ht="20.399999999999999">
      <c r="A423" s="214"/>
      <c r="B423" s="215" t="s">
        <v>15618</v>
      </c>
      <c r="C423" s="354" t="s">
        <v>15618</v>
      </c>
      <c r="D423" s="278"/>
      <c r="E423" s="215" t="s">
        <v>15618</v>
      </c>
      <c r="F423" s="215" t="s">
        <v>15618</v>
      </c>
      <c r="G423" s="215" t="s">
        <v>15618</v>
      </c>
      <c r="H423" s="355" t="s">
        <v>15618</v>
      </c>
      <c r="I423" s="356" t="s">
        <v>15618</v>
      </c>
      <c r="J423" s="356" t="s">
        <v>15618</v>
      </c>
      <c r="K423" s="357"/>
      <c r="L423" s="357"/>
      <c r="M423" s="357"/>
      <c r="N423" s="357"/>
      <c r="O423" s="357"/>
      <c r="P423" s="358"/>
      <c r="Q423" s="35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si="61"/>
        <v>0</v>
      </c>
      <c r="Y423" s="271"/>
      <c r="Z423" s="271"/>
      <c r="AB423" s="273" t="str">
        <f t="shared" si="62"/>
        <v/>
      </c>
    </row>
    <row r="424" spans="1:28" s="272" customFormat="1" ht="20.399999999999999">
      <c r="A424" s="214"/>
      <c r="B424" s="215" t="s">
        <v>15618</v>
      </c>
      <c r="C424" s="354" t="s">
        <v>15618</v>
      </c>
      <c r="D424" s="278"/>
      <c r="E424" s="215" t="s">
        <v>15618</v>
      </c>
      <c r="F424" s="215" t="s">
        <v>15618</v>
      </c>
      <c r="G424" s="215" t="s">
        <v>15618</v>
      </c>
      <c r="H424" s="355" t="s">
        <v>15618</v>
      </c>
      <c r="I424" s="356" t="s">
        <v>15618</v>
      </c>
      <c r="J424" s="356" t="s">
        <v>15618</v>
      </c>
      <c r="K424" s="357"/>
      <c r="L424" s="357"/>
      <c r="M424" s="357"/>
      <c r="N424" s="357"/>
      <c r="O424" s="357"/>
      <c r="P424" s="358"/>
      <c r="Q424" s="35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si="61"/>
        <v>0</v>
      </c>
      <c r="Y424" s="271"/>
      <c r="Z424" s="271"/>
      <c r="AB424" s="273" t="str">
        <f t="shared" si="62"/>
        <v/>
      </c>
    </row>
    <row r="425" spans="1:28" s="272" customFormat="1" ht="20.399999999999999">
      <c r="A425" s="214"/>
      <c r="B425" s="215" t="s">
        <v>15618</v>
      </c>
      <c r="C425" s="354" t="s">
        <v>15618</v>
      </c>
      <c r="D425" s="278"/>
      <c r="E425" s="215" t="s">
        <v>15618</v>
      </c>
      <c r="F425" s="215" t="s">
        <v>15618</v>
      </c>
      <c r="G425" s="215" t="s">
        <v>15618</v>
      </c>
      <c r="H425" s="355" t="s">
        <v>15618</v>
      </c>
      <c r="I425" s="356" t="s">
        <v>15618</v>
      </c>
      <c r="J425" s="356" t="s">
        <v>15618</v>
      </c>
      <c r="K425" s="357"/>
      <c r="L425" s="357"/>
      <c r="M425" s="357"/>
      <c r="N425" s="357"/>
      <c r="O425" s="357"/>
      <c r="P425" s="358"/>
      <c r="Q425" s="35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si="61"/>
        <v>0</v>
      </c>
      <c r="Y425" s="271"/>
      <c r="Z425" s="271"/>
      <c r="AB425" s="273" t="str">
        <f t="shared" si="62"/>
        <v/>
      </c>
    </row>
    <row r="426" spans="1:28" s="272" customFormat="1" ht="20.399999999999999">
      <c r="A426" s="214"/>
      <c r="B426" s="215" t="s">
        <v>15618</v>
      </c>
      <c r="C426" s="354" t="s">
        <v>15618</v>
      </c>
      <c r="D426" s="278"/>
      <c r="E426" s="215" t="s">
        <v>15618</v>
      </c>
      <c r="F426" s="215" t="s">
        <v>15618</v>
      </c>
      <c r="G426" s="215" t="s">
        <v>15618</v>
      </c>
      <c r="H426" s="355" t="s">
        <v>15618</v>
      </c>
      <c r="I426" s="356" t="s">
        <v>15618</v>
      </c>
      <c r="J426" s="356" t="s">
        <v>15618</v>
      </c>
      <c r="K426" s="357"/>
      <c r="L426" s="357"/>
      <c r="M426" s="357"/>
      <c r="N426" s="357"/>
      <c r="O426" s="357"/>
      <c r="P426" s="358"/>
      <c r="Q426" s="35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si="61"/>
        <v>0</v>
      </c>
      <c r="Y426" s="271"/>
      <c r="Z426" s="271"/>
      <c r="AB426" s="273" t="str">
        <f t="shared" si="62"/>
        <v/>
      </c>
    </row>
    <row r="427" spans="1:28" s="272" customFormat="1" ht="20.399999999999999">
      <c r="A427" s="214"/>
      <c r="B427" s="215" t="s">
        <v>15618</v>
      </c>
      <c r="C427" s="354" t="s">
        <v>15618</v>
      </c>
      <c r="D427" s="278"/>
      <c r="E427" s="215" t="s">
        <v>15618</v>
      </c>
      <c r="F427" s="215" t="s">
        <v>15618</v>
      </c>
      <c r="G427" s="215" t="s">
        <v>15618</v>
      </c>
      <c r="H427" s="355" t="s">
        <v>15618</v>
      </c>
      <c r="I427" s="356" t="s">
        <v>15618</v>
      </c>
      <c r="J427" s="356" t="s">
        <v>15618</v>
      </c>
      <c r="K427" s="357"/>
      <c r="L427" s="357"/>
      <c r="M427" s="357"/>
      <c r="N427" s="357"/>
      <c r="O427" s="357"/>
      <c r="P427" s="358"/>
      <c r="Q427" s="35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si="61"/>
        <v>0</v>
      </c>
      <c r="Y427" s="271"/>
      <c r="Z427" s="271"/>
      <c r="AB427" s="273" t="str">
        <f t="shared" si="62"/>
        <v/>
      </c>
    </row>
    <row r="428" spans="1:28" s="272" customFormat="1" ht="20.399999999999999">
      <c r="A428" s="214"/>
      <c r="B428" s="215" t="s">
        <v>15618</v>
      </c>
      <c r="C428" s="354" t="s">
        <v>15618</v>
      </c>
      <c r="D428" s="278"/>
      <c r="E428" s="215" t="s">
        <v>15618</v>
      </c>
      <c r="F428" s="215" t="s">
        <v>15618</v>
      </c>
      <c r="G428" s="215" t="s">
        <v>15618</v>
      </c>
      <c r="H428" s="355" t="s">
        <v>15618</v>
      </c>
      <c r="I428" s="356" t="s">
        <v>15618</v>
      </c>
      <c r="J428" s="356" t="s">
        <v>15618</v>
      </c>
      <c r="K428" s="357"/>
      <c r="L428" s="357"/>
      <c r="M428" s="357"/>
      <c r="N428" s="357"/>
      <c r="O428" s="357"/>
      <c r="P428" s="358"/>
      <c r="Q428" s="35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si="61"/>
        <v>0</v>
      </c>
      <c r="Y428" s="271"/>
      <c r="Z428" s="271"/>
      <c r="AB428" s="273" t="str">
        <f t="shared" si="62"/>
        <v/>
      </c>
    </row>
    <row r="429" spans="1:28" s="272" customFormat="1" ht="20.399999999999999">
      <c r="A429" s="214"/>
      <c r="B429" s="215" t="s">
        <v>15618</v>
      </c>
      <c r="C429" s="354" t="s">
        <v>15618</v>
      </c>
      <c r="D429" s="278"/>
      <c r="E429" s="215" t="s">
        <v>15618</v>
      </c>
      <c r="F429" s="215" t="s">
        <v>15618</v>
      </c>
      <c r="G429" s="215" t="s">
        <v>15618</v>
      </c>
      <c r="H429" s="355" t="s">
        <v>15618</v>
      </c>
      <c r="I429" s="356" t="s">
        <v>15618</v>
      </c>
      <c r="J429" s="356" t="s">
        <v>15618</v>
      </c>
      <c r="K429" s="357"/>
      <c r="L429" s="357"/>
      <c r="M429" s="357"/>
      <c r="N429" s="357"/>
      <c r="O429" s="357"/>
      <c r="P429" s="358"/>
      <c r="Q429" s="35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si="61"/>
        <v>0</v>
      </c>
      <c r="Y429" s="271"/>
      <c r="Z429" s="271"/>
      <c r="AB429" s="273" t="str">
        <f t="shared" si="62"/>
        <v/>
      </c>
    </row>
    <row r="430" spans="1:28" s="272" customFormat="1" ht="20.399999999999999">
      <c r="A430" s="214"/>
      <c r="B430" s="215" t="s">
        <v>15618</v>
      </c>
      <c r="C430" s="354" t="s">
        <v>15618</v>
      </c>
      <c r="D430" s="278"/>
      <c r="E430" s="215" t="s">
        <v>15618</v>
      </c>
      <c r="F430" s="215" t="s">
        <v>15618</v>
      </c>
      <c r="G430" s="215" t="s">
        <v>15618</v>
      </c>
      <c r="H430" s="355" t="s">
        <v>15618</v>
      </c>
      <c r="I430" s="356" t="s">
        <v>15618</v>
      </c>
      <c r="J430" s="356" t="s">
        <v>15618</v>
      </c>
      <c r="K430" s="357"/>
      <c r="L430" s="357"/>
      <c r="M430" s="357"/>
      <c r="N430" s="357"/>
      <c r="O430" s="357"/>
      <c r="P430" s="358"/>
      <c r="Q430" s="35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si="61"/>
        <v>0</v>
      </c>
      <c r="Y430" s="271"/>
      <c r="Z430" s="271"/>
      <c r="AB430" s="273" t="str">
        <f t="shared" si="62"/>
        <v/>
      </c>
    </row>
    <row r="431" spans="1:28" s="272" customFormat="1" ht="20.399999999999999">
      <c r="A431" s="214"/>
      <c r="B431" s="215" t="s">
        <v>15618</v>
      </c>
      <c r="C431" s="354" t="s">
        <v>15618</v>
      </c>
      <c r="D431" s="278"/>
      <c r="E431" s="215" t="s">
        <v>15618</v>
      </c>
      <c r="F431" s="215" t="s">
        <v>15618</v>
      </c>
      <c r="G431" s="215" t="s">
        <v>15618</v>
      </c>
      <c r="H431" s="355" t="s">
        <v>15618</v>
      </c>
      <c r="I431" s="356" t="s">
        <v>15618</v>
      </c>
      <c r="J431" s="356" t="s">
        <v>15618</v>
      </c>
      <c r="K431" s="357"/>
      <c r="L431" s="357"/>
      <c r="M431" s="357"/>
      <c r="N431" s="357"/>
      <c r="O431" s="357"/>
      <c r="P431" s="358"/>
      <c r="Q431" s="35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si="61"/>
        <v>0</v>
      </c>
      <c r="Y431" s="271"/>
      <c r="Z431" s="271"/>
      <c r="AB431" s="273" t="str">
        <f t="shared" si="62"/>
        <v/>
      </c>
    </row>
    <row r="432" spans="1:28" s="272" customFormat="1" ht="20.399999999999999">
      <c r="A432" s="214"/>
      <c r="B432" s="215" t="s">
        <v>15618</v>
      </c>
      <c r="C432" s="354" t="s">
        <v>15618</v>
      </c>
      <c r="D432" s="278"/>
      <c r="E432" s="215" t="s">
        <v>15618</v>
      </c>
      <c r="F432" s="215" t="s">
        <v>15618</v>
      </c>
      <c r="G432" s="215" t="s">
        <v>15618</v>
      </c>
      <c r="H432" s="355" t="s">
        <v>15618</v>
      </c>
      <c r="I432" s="356" t="s">
        <v>15618</v>
      </c>
      <c r="J432" s="356" t="s">
        <v>15618</v>
      </c>
      <c r="K432" s="357"/>
      <c r="L432" s="357"/>
      <c r="M432" s="357"/>
      <c r="N432" s="357"/>
      <c r="O432" s="357"/>
      <c r="P432" s="358"/>
      <c r="Q432" s="35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si="61"/>
        <v>0</v>
      </c>
      <c r="Y432" s="271"/>
      <c r="Z432" s="271"/>
      <c r="AB432" s="273" t="str">
        <f t="shared" si="62"/>
        <v/>
      </c>
    </row>
    <row r="433" spans="1:28" s="272" customFormat="1" ht="20.399999999999999">
      <c r="A433" s="214"/>
      <c r="B433" s="215" t="s">
        <v>15618</v>
      </c>
      <c r="C433" s="354" t="s">
        <v>15618</v>
      </c>
      <c r="D433" s="278"/>
      <c r="E433" s="215" t="s">
        <v>15618</v>
      </c>
      <c r="F433" s="215" t="s">
        <v>15618</v>
      </c>
      <c r="G433" s="215" t="s">
        <v>15618</v>
      </c>
      <c r="H433" s="355" t="s">
        <v>15618</v>
      </c>
      <c r="I433" s="356" t="s">
        <v>15618</v>
      </c>
      <c r="J433" s="356" t="s">
        <v>15618</v>
      </c>
      <c r="K433" s="357"/>
      <c r="L433" s="357"/>
      <c r="M433" s="357"/>
      <c r="N433" s="357"/>
      <c r="O433" s="357"/>
      <c r="P433" s="358"/>
      <c r="Q433" s="35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si="61"/>
        <v>0</v>
      </c>
      <c r="Y433" s="271"/>
      <c r="Z433" s="271"/>
      <c r="AB433" s="273" t="str">
        <f t="shared" si="62"/>
        <v/>
      </c>
    </row>
    <row r="434" spans="1:28" s="272" customFormat="1" ht="20.399999999999999">
      <c r="A434" s="214"/>
      <c r="B434" s="215" t="s">
        <v>15618</v>
      </c>
      <c r="C434" s="354" t="s">
        <v>15618</v>
      </c>
      <c r="D434" s="278"/>
      <c r="E434" s="215" t="s">
        <v>15618</v>
      </c>
      <c r="F434" s="215" t="s">
        <v>15618</v>
      </c>
      <c r="G434" s="215" t="s">
        <v>15618</v>
      </c>
      <c r="H434" s="355" t="s">
        <v>15618</v>
      </c>
      <c r="I434" s="356" t="s">
        <v>15618</v>
      </c>
      <c r="J434" s="356" t="s">
        <v>15618</v>
      </c>
      <c r="K434" s="357"/>
      <c r="L434" s="357"/>
      <c r="M434" s="357"/>
      <c r="N434" s="357"/>
      <c r="O434" s="357"/>
      <c r="P434" s="358"/>
      <c r="Q434" s="35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si="61"/>
        <v>0</v>
      </c>
      <c r="Y434" s="271"/>
      <c r="Z434" s="271"/>
      <c r="AB434" s="273" t="str">
        <f t="shared" si="62"/>
        <v/>
      </c>
    </row>
    <row r="435" spans="1:28" s="272" customFormat="1" ht="20.399999999999999">
      <c r="A435" s="214"/>
      <c r="B435" s="215" t="s">
        <v>15618</v>
      </c>
      <c r="C435" s="354" t="s">
        <v>15618</v>
      </c>
      <c r="D435" s="278"/>
      <c r="E435" s="215" t="s">
        <v>15618</v>
      </c>
      <c r="F435" s="215" t="s">
        <v>15618</v>
      </c>
      <c r="G435" s="215" t="s">
        <v>15618</v>
      </c>
      <c r="H435" s="355" t="s">
        <v>15618</v>
      </c>
      <c r="I435" s="356" t="s">
        <v>15618</v>
      </c>
      <c r="J435" s="356" t="s">
        <v>15618</v>
      </c>
      <c r="K435" s="357"/>
      <c r="L435" s="357"/>
      <c r="M435" s="357"/>
      <c r="N435" s="357"/>
      <c r="O435" s="357"/>
      <c r="P435" s="358"/>
      <c r="Q435" s="35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si="61"/>
        <v>0</v>
      </c>
      <c r="Y435" s="271"/>
      <c r="Z435" s="271"/>
      <c r="AB435" s="273" t="str">
        <f t="shared" si="62"/>
        <v/>
      </c>
    </row>
    <row r="436" spans="1:28" s="272" customFormat="1" ht="20.399999999999999">
      <c r="A436" s="214"/>
      <c r="B436" s="215" t="s">
        <v>15618</v>
      </c>
      <c r="C436" s="354" t="s">
        <v>15618</v>
      </c>
      <c r="D436" s="278"/>
      <c r="E436" s="215" t="s">
        <v>15618</v>
      </c>
      <c r="F436" s="215" t="s">
        <v>15618</v>
      </c>
      <c r="G436" s="215" t="s">
        <v>15618</v>
      </c>
      <c r="H436" s="355" t="s">
        <v>15618</v>
      </c>
      <c r="I436" s="356" t="s">
        <v>15618</v>
      </c>
      <c r="J436" s="356" t="s">
        <v>15618</v>
      </c>
      <c r="K436" s="357"/>
      <c r="L436" s="357"/>
      <c r="M436" s="357"/>
      <c r="N436" s="357"/>
      <c r="O436" s="357"/>
      <c r="P436" s="358"/>
      <c r="Q436" s="35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si="61"/>
        <v>0</v>
      </c>
      <c r="Y436" s="271"/>
      <c r="Z436" s="271"/>
      <c r="AB436" s="273" t="str">
        <f t="shared" si="62"/>
        <v/>
      </c>
    </row>
    <row r="437" spans="1:28" s="272" customFormat="1" ht="20.399999999999999">
      <c r="A437" s="214"/>
      <c r="B437" s="215" t="s">
        <v>15618</v>
      </c>
      <c r="C437" s="354" t="s">
        <v>15618</v>
      </c>
      <c r="D437" s="278"/>
      <c r="E437" s="215" t="s">
        <v>15618</v>
      </c>
      <c r="F437" s="215" t="s">
        <v>15618</v>
      </c>
      <c r="G437" s="215" t="s">
        <v>15618</v>
      </c>
      <c r="H437" s="355" t="s">
        <v>15618</v>
      </c>
      <c r="I437" s="356" t="s">
        <v>15618</v>
      </c>
      <c r="J437" s="356" t="s">
        <v>15618</v>
      </c>
      <c r="K437" s="357"/>
      <c r="L437" s="357"/>
      <c r="M437" s="357"/>
      <c r="N437" s="357"/>
      <c r="O437" s="357"/>
      <c r="P437" s="358"/>
      <c r="Q437" s="35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si="61"/>
        <v>0</v>
      </c>
      <c r="Y437" s="271"/>
      <c r="Z437" s="271"/>
      <c r="AB437" s="273" t="str">
        <f t="shared" si="62"/>
        <v/>
      </c>
    </row>
    <row r="438" spans="1:28" s="272" customFormat="1" ht="20.399999999999999">
      <c r="A438" s="214"/>
      <c r="B438" s="215" t="s">
        <v>15618</v>
      </c>
      <c r="C438" s="354" t="s">
        <v>15618</v>
      </c>
      <c r="D438" s="278"/>
      <c r="E438" s="215" t="s">
        <v>15618</v>
      </c>
      <c r="F438" s="215" t="s">
        <v>15618</v>
      </c>
      <c r="G438" s="215" t="s">
        <v>15618</v>
      </c>
      <c r="H438" s="355" t="s">
        <v>15618</v>
      </c>
      <c r="I438" s="356" t="s">
        <v>15618</v>
      </c>
      <c r="J438" s="356" t="s">
        <v>15618</v>
      </c>
      <c r="K438" s="357"/>
      <c r="L438" s="357"/>
      <c r="M438" s="357"/>
      <c r="N438" s="357"/>
      <c r="O438" s="357"/>
      <c r="P438" s="358"/>
      <c r="Q438" s="35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si="61"/>
        <v>0</v>
      </c>
      <c r="Y438" s="271"/>
      <c r="Z438" s="271"/>
      <c r="AB438" s="273" t="str">
        <f t="shared" si="62"/>
        <v/>
      </c>
    </row>
    <row r="439" spans="1:28" s="272" customFormat="1" ht="20.399999999999999">
      <c r="A439" s="214"/>
      <c r="B439" s="215" t="s">
        <v>15618</v>
      </c>
      <c r="C439" s="354" t="s">
        <v>15618</v>
      </c>
      <c r="D439" s="278"/>
      <c r="E439" s="215" t="s">
        <v>15618</v>
      </c>
      <c r="F439" s="215" t="s">
        <v>15618</v>
      </c>
      <c r="G439" s="215" t="s">
        <v>15618</v>
      </c>
      <c r="H439" s="355" t="s">
        <v>15618</v>
      </c>
      <c r="I439" s="356" t="s">
        <v>15618</v>
      </c>
      <c r="J439" s="356" t="s">
        <v>15618</v>
      </c>
      <c r="K439" s="357"/>
      <c r="L439" s="357"/>
      <c r="M439" s="357"/>
      <c r="N439" s="357"/>
      <c r="O439" s="357"/>
      <c r="P439" s="358"/>
      <c r="Q439" s="35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si="61"/>
        <v>0</v>
      </c>
      <c r="Y439" s="271"/>
      <c r="Z439" s="271"/>
      <c r="AB439" s="273" t="str">
        <f t="shared" si="62"/>
        <v/>
      </c>
    </row>
    <row r="440" spans="1:28" s="272" customFormat="1" ht="20.399999999999999">
      <c r="A440" s="214"/>
      <c r="B440" s="215" t="s">
        <v>15618</v>
      </c>
      <c r="C440" s="354" t="s">
        <v>15618</v>
      </c>
      <c r="D440" s="278"/>
      <c r="E440" s="215" t="s">
        <v>15618</v>
      </c>
      <c r="F440" s="215" t="s">
        <v>15618</v>
      </c>
      <c r="G440" s="215" t="s">
        <v>15618</v>
      </c>
      <c r="H440" s="355" t="s">
        <v>15618</v>
      </c>
      <c r="I440" s="356" t="s">
        <v>15618</v>
      </c>
      <c r="J440" s="356" t="s">
        <v>15618</v>
      </c>
      <c r="K440" s="357"/>
      <c r="L440" s="357"/>
      <c r="M440" s="357"/>
      <c r="N440" s="357"/>
      <c r="O440" s="357"/>
      <c r="P440" s="358"/>
      <c r="Q440" s="35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si="61"/>
        <v>0</v>
      </c>
      <c r="Y440" s="271"/>
      <c r="Z440" s="271"/>
      <c r="AB440" s="273" t="str">
        <f t="shared" si="62"/>
        <v/>
      </c>
    </row>
    <row r="441" spans="1:28" s="272" customFormat="1" ht="20.399999999999999">
      <c r="A441" s="214"/>
      <c r="B441" s="215" t="s">
        <v>15618</v>
      </c>
      <c r="C441" s="354" t="s">
        <v>15618</v>
      </c>
      <c r="D441" s="278"/>
      <c r="E441" s="215" t="s">
        <v>15618</v>
      </c>
      <c r="F441" s="215" t="s">
        <v>15618</v>
      </c>
      <c r="G441" s="215" t="s">
        <v>15618</v>
      </c>
      <c r="H441" s="355" t="s">
        <v>15618</v>
      </c>
      <c r="I441" s="356" t="s">
        <v>15618</v>
      </c>
      <c r="J441" s="356" t="s">
        <v>15618</v>
      </c>
      <c r="K441" s="357"/>
      <c r="L441" s="357"/>
      <c r="M441" s="357"/>
      <c r="N441" s="357"/>
      <c r="O441" s="357"/>
      <c r="P441" s="358"/>
      <c r="Q441" s="35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si="61"/>
        <v>0</v>
      </c>
      <c r="Y441" s="271"/>
      <c r="Z441" s="271"/>
      <c r="AB441" s="273" t="str">
        <f t="shared" si="62"/>
        <v/>
      </c>
    </row>
    <row r="442" spans="1:28" s="272" customFormat="1" ht="20.399999999999999">
      <c r="A442" s="214"/>
      <c r="B442" s="215" t="s">
        <v>15618</v>
      </c>
      <c r="C442" s="354" t="s">
        <v>15618</v>
      </c>
      <c r="D442" s="278"/>
      <c r="E442" s="215" t="s">
        <v>15618</v>
      </c>
      <c r="F442" s="215" t="s">
        <v>15618</v>
      </c>
      <c r="G442" s="215" t="s">
        <v>15618</v>
      </c>
      <c r="H442" s="355" t="s">
        <v>15618</v>
      </c>
      <c r="I442" s="356" t="s">
        <v>15618</v>
      </c>
      <c r="J442" s="356" t="s">
        <v>15618</v>
      </c>
      <c r="K442" s="357"/>
      <c r="L442" s="357"/>
      <c r="M442" s="357"/>
      <c r="N442" s="357"/>
      <c r="O442" s="357"/>
      <c r="P442" s="358"/>
      <c r="Q442" s="35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si="61"/>
        <v>0</v>
      </c>
      <c r="Y442" s="271"/>
      <c r="Z442" s="271"/>
      <c r="AB442" s="273" t="str">
        <f t="shared" si="62"/>
        <v/>
      </c>
    </row>
    <row r="443" spans="1:28" s="272" customFormat="1" ht="20.399999999999999">
      <c r="A443" s="214"/>
      <c r="B443" s="215" t="s">
        <v>15618</v>
      </c>
      <c r="C443" s="354" t="s">
        <v>15618</v>
      </c>
      <c r="D443" s="278"/>
      <c r="E443" s="215" t="s">
        <v>15618</v>
      </c>
      <c r="F443" s="215" t="s">
        <v>15618</v>
      </c>
      <c r="G443" s="215" t="s">
        <v>15618</v>
      </c>
      <c r="H443" s="355" t="s">
        <v>15618</v>
      </c>
      <c r="I443" s="356" t="s">
        <v>15618</v>
      </c>
      <c r="J443" s="356" t="s">
        <v>15618</v>
      </c>
      <c r="K443" s="357"/>
      <c r="L443" s="357"/>
      <c r="M443" s="357"/>
      <c r="N443" s="357"/>
      <c r="O443" s="357"/>
      <c r="P443" s="358"/>
      <c r="Q443" s="35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si="61"/>
        <v>0</v>
      </c>
      <c r="Y443" s="271"/>
      <c r="Z443" s="271"/>
      <c r="AB443" s="273" t="str">
        <f t="shared" si="62"/>
        <v/>
      </c>
    </row>
    <row r="444" spans="1:28" s="272" customFormat="1" ht="20.399999999999999">
      <c r="A444" s="214"/>
      <c r="B444" s="215" t="s">
        <v>15618</v>
      </c>
      <c r="C444" s="354" t="s">
        <v>15618</v>
      </c>
      <c r="D444" s="278"/>
      <c r="E444" s="215" t="s">
        <v>15618</v>
      </c>
      <c r="F444" s="215" t="s">
        <v>15618</v>
      </c>
      <c r="G444" s="215" t="s">
        <v>15618</v>
      </c>
      <c r="H444" s="355" t="s">
        <v>15618</v>
      </c>
      <c r="I444" s="356" t="s">
        <v>15618</v>
      </c>
      <c r="J444" s="356" t="s">
        <v>15618</v>
      </c>
      <c r="K444" s="357"/>
      <c r="L444" s="357"/>
      <c r="M444" s="357"/>
      <c r="N444" s="357"/>
      <c r="O444" s="357"/>
      <c r="P444" s="358"/>
      <c r="Q444" s="35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si="61"/>
        <v>0</v>
      </c>
      <c r="Y444" s="271"/>
      <c r="Z444" s="271"/>
      <c r="AB444" s="273" t="str">
        <f t="shared" si="62"/>
        <v/>
      </c>
    </row>
    <row r="445" spans="1:28" s="272" customFormat="1" ht="20.399999999999999">
      <c r="A445" s="214"/>
      <c r="B445" s="215" t="s">
        <v>15618</v>
      </c>
      <c r="C445" s="354" t="s">
        <v>15618</v>
      </c>
      <c r="D445" s="278"/>
      <c r="E445" s="215" t="s">
        <v>15618</v>
      </c>
      <c r="F445" s="215" t="s">
        <v>15618</v>
      </c>
      <c r="G445" s="215" t="s">
        <v>15618</v>
      </c>
      <c r="H445" s="355" t="s">
        <v>15618</v>
      </c>
      <c r="I445" s="356" t="s">
        <v>15618</v>
      </c>
      <c r="J445" s="356" t="s">
        <v>15618</v>
      </c>
      <c r="K445" s="357"/>
      <c r="L445" s="357"/>
      <c r="M445" s="357"/>
      <c r="N445" s="357"/>
      <c r="O445" s="357"/>
      <c r="P445" s="358"/>
      <c r="Q445" s="35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si="61"/>
        <v>0</v>
      </c>
      <c r="Y445" s="271"/>
      <c r="Z445" s="271"/>
      <c r="AB445" s="273" t="str">
        <f t="shared" si="62"/>
        <v/>
      </c>
    </row>
    <row r="446" spans="1:28" s="272" customFormat="1" ht="20.399999999999999">
      <c r="A446" s="214"/>
      <c r="B446" s="215" t="s">
        <v>15618</v>
      </c>
      <c r="C446" s="354" t="s">
        <v>15618</v>
      </c>
      <c r="D446" s="278"/>
      <c r="E446" s="215" t="s">
        <v>15618</v>
      </c>
      <c r="F446" s="215" t="s">
        <v>15618</v>
      </c>
      <c r="G446" s="215" t="s">
        <v>15618</v>
      </c>
      <c r="H446" s="355" t="s">
        <v>15618</v>
      </c>
      <c r="I446" s="356" t="s">
        <v>15618</v>
      </c>
      <c r="J446" s="356" t="s">
        <v>15618</v>
      </c>
      <c r="K446" s="357"/>
      <c r="L446" s="357"/>
      <c r="M446" s="357"/>
      <c r="N446" s="357"/>
      <c r="O446" s="357"/>
      <c r="P446" s="358"/>
      <c r="Q446" s="35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si="61"/>
        <v>0</v>
      </c>
      <c r="Y446" s="271"/>
      <c r="Z446" s="271"/>
      <c r="AB446" s="273" t="str">
        <f t="shared" si="62"/>
        <v/>
      </c>
    </row>
    <row r="447" spans="1:28" s="272" customFormat="1" ht="20.399999999999999">
      <c r="A447" s="214"/>
      <c r="B447" s="215" t="s">
        <v>15618</v>
      </c>
      <c r="C447" s="354" t="s">
        <v>15618</v>
      </c>
      <c r="D447" s="278"/>
      <c r="E447" s="215" t="s">
        <v>15618</v>
      </c>
      <c r="F447" s="215" t="s">
        <v>15618</v>
      </c>
      <c r="G447" s="215" t="s">
        <v>15618</v>
      </c>
      <c r="H447" s="355" t="s">
        <v>15618</v>
      </c>
      <c r="I447" s="356" t="s">
        <v>15618</v>
      </c>
      <c r="J447" s="356" t="s">
        <v>15618</v>
      </c>
      <c r="K447" s="357"/>
      <c r="L447" s="357"/>
      <c r="M447" s="357"/>
      <c r="N447" s="357"/>
      <c r="O447" s="357"/>
      <c r="P447" s="358"/>
      <c r="Q447" s="35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si="61"/>
        <v>0</v>
      </c>
      <c r="Y447" s="271"/>
      <c r="Z447" s="271"/>
      <c r="AB447" s="273" t="str">
        <f t="shared" si="62"/>
        <v/>
      </c>
    </row>
    <row r="448" spans="1:28" s="272" customFormat="1" ht="20.399999999999999">
      <c r="A448" s="214"/>
      <c r="B448" s="215" t="s">
        <v>15618</v>
      </c>
      <c r="C448" s="354" t="s">
        <v>15618</v>
      </c>
      <c r="D448" s="278"/>
      <c r="E448" s="215" t="s">
        <v>15618</v>
      </c>
      <c r="F448" s="215" t="s">
        <v>15618</v>
      </c>
      <c r="G448" s="215" t="s">
        <v>15618</v>
      </c>
      <c r="H448" s="355" t="s">
        <v>15618</v>
      </c>
      <c r="I448" s="356" t="s">
        <v>15618</v>
      </c>
      <c r="J448" s="356" t="s">
        <v>15618</v>
      </c>
      <c r="K448" s="357"/>
      <c r="L448" s="357"/>
      <c r="M448" s="357"/>
      <c r="N448" s="357"/>
      <c r="O448" s="357"/>
      <c r="P448" s="358"/>
      <c r="Q448" s="35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si="61"/>
        <v>0</v>
      </c>
      <c r="Y448" s="271"/>
      <c r="Z448" s="271"/>
      <c r="AB448" s="273" t="str">
        <f t="shared" si="62"/>
        <v/>
      </c>
    </row>
    <row r="449" spans="1:28" s="272" customFormat="1" ht="20.399999999999999">
      <c r="A449" s="214"/>
      <c r="B449" s="215" t="s">
        <v>15618</v>
      </c>
      <c r="C449" s="354" t="s">
        <v>15618</v>
      </c>
      <c r="D449" s="278"/>
      <c r="E449" s="215" t="s">
        <v>15618</v>
      </c>
      <c r="F449" s="215" t="s">
        <v>15618</v>
      </c>
      <c r="G449" s="215" t="s">
        <v>15618</v>
      </c>
      <c r="H449" s="355" t="s">
        <v>15618</v>
      </c>
      <c r="I449" s="356" t="s">
        <v>15618</v>
      </c>
      <c r="J449" s="356" t="s">
        <v>15618</v>
      </c>
      <c r="K449" s="357"/>
      <c r="L449" s="357"/>
      <c r="M449" s="357"/>
      <c r="N449" s="357"/>
      <c r="O449" s="357"/>
      <c r="P449" s="358"/>
      <c r="Q449" s="35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si="61"/>
        <v>0</v>
      </c>
      <c r="Y449" s="271"/>
      <c r="Z449" s="271"/>
      <c r="AB449" s="273" t="str">
        <f t="shared" si="62"/>
        <v/>
      </c>
    </row>
    <row r="450" spans="1:28" s="272" customFormat="1" ht="20.399999999999999">
      <c r="A450" s="214"/>
      <c r="B450" s="215" t="s">
        <v>15618</v>
      </c>
      <c r="C450" s="354" t="s">
        <v>15618</v>
      </c>
      <c r="D450" s="278"/>
      <c r="E450" s="215" t="s">
        <v>15618</v>
      </c>
      <c r="F450" s="215" t="s">
        <v>15618</v>
      </c>
      <c r="G450" s="215" t="s">
        <v>15618</v>
      </c>
      <c r="H450" s="355" t="s">
        <v>15618</v>
      </c>
      <c r="I450" s="356" t="s">
        <v>15618</v>
      </c>
      <c r="J450" s="356" t="s">
        <v>15618</v>
      </c>
      <c r="K450" s="357"/>
      <c r="L450" s="357"/>
      <c r="M450" s="357"/>
      <c r="N450" s="357"/>
      <c r="O450" s="357"/>
      <c r="P450" s="358"/>
      <c r="Q450" s="35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si="61"/>
        <v>0</v>
      </c>
      <c r="Y450" s="271"/>
      <c r="Z450" s="271"/>
      <c r="AB450" s="273" t="str">
        <f t="shared" si="62"/>
        <v/>
      </c>
    </row>
    <row r="451" spans="1:28" s="272" customFormat="1" ht="20.399999999999999">
      <c r="A451" s="214"/>
      <c r="B451" s="215" t="s">
        <v>15618</v>
      </c>
      <c r="C451" s="354" t="s">
        <v>15618</v>
      </c>
      <c r="D451" s="278"/>
      <c r="E451" s="215" t="s">
        <v>15618</v>
      </c>
      <c r="F451" s="215" t="s">
        <v>15618</v>
      </c>
      <c r="G451" s="215" t="s">
        <v>15618</v>
      </c>
      <c r="H451" s="355" t="s">
        <v>15618</v>
      </c>
      <c r="I451" s="356" t="s">
        <v>15618</v>
      </c>
      <c r="J451" s="356" t="s">
        <v>15618</v>
      </c>
      <c r="K451" s="357"/>
      <c r="L451" s="357"/>
      <c r="M451" s="357"/>
      <c r="N451" s="357"/>
      <c r="O451" s="357"/>
      <c r="P451" s="358"/>
      <c r="Q451" s="35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si="61"/>
        <v>0</v>
      </c>
      <c r="Y451" s="271"/>
      <c r="Z451" s="271"/>
      <c r="AB451" s="273" t="str">
        <f t="shared" si="62"/>
        <v/>
      </c>
    </row>
    <row r="452" spans="1:28" s="272" customFormat="1" ht="20.399999999999999">
      <c r="A452" s="214"/>
      <c r="B452" s="215" t="s">
        <v>15618</v>
      </c>
      <c r="C452" s="354" t="s">
        <v>15618</v>
      </c>
      <c r="D452" s="278"/>
      <c r="E452" s="215" t="s">
        <v>15618</v>
      </c>
      <c r="F452" s="215" t="s">
        <v>15618</v>
      </c>
      <c r="G452" s="215" t="s">
        <v>15618</v>
      </c>
      <c r="H452" s="355" t="s">
        <v>15618</v>
      </c>
      <c r="I452" s="356" t="s">
        <v>15618</v>
      </c>
      <c r="J452" s="356" t="s">
        <v>15618</v>
      </c>
      <c r="K452" s="357"/>
      <c r="L452" s="357"/>
      <c r="M452" s="357"/>
      <c r="N452" s="357"/>
      <c r="O452" s="357"/>
      <c r="P452" s="358"/>
      <c r="Q452" s="359"/>
      <c r="R452" s="215" t="str">
        <f ca="1">IF(ISERROR($V452),"",OFFSET('Smelter Look-up'!$C$4,$V452-4,0)&amp;"")</f>
        <v/>
      </c>
      <c r="S452" s="222" t="str">
        <f t="shared" ref="S452" ca="1" si="63">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 si="64">IF(AND(C452="Smelter not listed",OR(LEN(D452)=0,LEN(E452)=0)),1,0)</f>
        <v>0</v>
      </c>
      <c r="Y452" s="271"/>
      <c r="Z452" s="271"/>
      <c r="AB452" s="273" t="str">
        <f t="shared" ref="AB452" si="65">B452&amp;C452</f>
        <v/>
      </c>
    </row>
    <row r="453" spans="1:28" s="272" customFormat="1" ht="20.399999999999999">
      <c r="A453" s="214"/>
      <c r="B453" s="215" t="s">
        <v>15618</v>
      </c>
      <c r="C453" s="354" t="s">
        <v>15618</v>
      </c>
      <c r="D453" s="278"/>
      <c r="E453" s="215" t="s">
        <v>15618</v>
      </c>
      <c r="F453" s="215" t="s">
        <v>15618</v>
      </c>
      <c r="G453" s="215" t="s">
        <v>15618</v>
      </c>
      <c r="H453" s="355" t="s">
        <v>15618</v>
      </c>
      <c r="I453" s="356" t="s">
        <v>15618</v>
      </c>
      <c r="J453" s="356" t="s">
        <v>15618</v>
      </c>
      <c r="K453" s="357"/>
      <c r="L453" s="357"/>
      <c r="M453" s="357"/>
      <c r="N453" s="357"/>
      <c r="O453" s="357"/>
      <c r="P453" s="358"/>
      <c r="Q453" s="359"/>
      <c r="R453" s="215" t="str">
        <f ca="1">IF(ISERROR($V453),"",OFFSET('Smelter Look-up'!$C$4,$V453-4,0)&amp;"")</f>
        <v/>
      </c>
      <c r="S453" s="222" t="str">
        <f t="shared" ref="S453:S484" ca="1" si="66">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X484" si="67">IF(AND(C453="Smelter not listed",OR(LEN(D453)=0,LEN(E453)=0)),1,0)</f>
        <v>0</v>
      </c>
      <c r="Y453" s="271"/>
      <c r="Z453" s="271"/>
      <c r="AB453" s="273" t="str">
        <f t="shared" ref="AB453:AB484" si="68">B453&amp;C453</f>
        <v/>
      </c>
    </row>
    <row r="454" spans="1:28" s="272" customFormat="1" ht="20.399999999999999">
      <c r="A454" s="214"/>
      <c r="B454" s="215" t="s">
        <v>15618</v>
      </c>
      <c r="C454" s="354" t="s">
        <v>15618</v>
      </c>
      <c r="D454" s="278"/>
      <c r="E454" s="215" t="s">
        <v>15618</v>
      </c>
      <c r="F454" s="215" t="s">
        <v>15618</v>
      </c>
      <c r="G454" s="215" t="s">
        <v>15618</v>
      </c>
      <c r="H454" s="355" t="s">
        <v>15618</v>
      </c>
      <c r="I454" s="356" t="s">
        <v>15618</v>
      </c>
      <c r="J454" s="356" t="s">
        <v>15618</v>
      </c>
      <c r="K454" s="357"/>
      <c r="L454" s="357"/>
      <c r="M454" s="357"/>
      <c r="N454" s="357"/>
      <c r="O454" s="357"/>
      <c r="P454" s="358"/>
      <c r="Q454" s="35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si="67"/>
        <v>0</v>
      </c>
      <c r="Y454" s="271"/>
      <c r="Z454" s="271"/>
      <c r="AB454" s="273" t="str">
        <f t="shared" si="68"/>
        <v/>
      </c>
    </row>
    <row r="455" spans="1:28" s="272" customFormat="1" ht="20.399999999999999">
      <c r="A455" s="214"/>
      <c r="B455" s="215" t="s">
        <v>15618</v>
      </c>
      <c r="C455" s="354" t="s">
        <v>15618</v>
      </c>
      <c r="D455" s="278"/>
      <c r="E455" s="215" t="s">
        <v>15618</v>
      </c>
      <c r="F455" s="215" t="s">
        <v>15618</v>
      </c>
      <c r="G455" s="215" t="s">
        <v>15618</v>
      </c>
      <c r="H455" s="355" t="s">
        <v>15618</v>
      </c>
      <c r="I455" s="356" t="s">
        <v>15618</v>
      </c>
      <c r="J455" s="356" t="s">
        <v>15618</v>
      </c>
      <c r="K455" s="357"/>
      <c r="L455" s="357"/>
      <c r="M455" s="357"/>
      <c r="N455" s="357"/>
      <c r="O455" s="357"/>
      <c r="P455" s="358"/>
      <c r="Q455" s="35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si="67"/>
        <v>0</v>
      </c>
      <c r="Y455" s="271"/>
      <c r="Z455" s="271"/>
      <c r="AB455" s="273" t="str">
        <f t="shared" si="68"/>
        <v/>
      </c>
    </row>
    <row r="456" spans="1:28" s="272" customFormat="1" ht="20.399999999999999">
      <c r="A456" s="214"/>
      <c r="B456" s="215" t="s">
        <v>15618</v>
      </c>
      <c r="C456" s="354" t="s">
        <v>15618</v>
      </c>
      <c r="D456" s="278"/>
      <c r="E456" s="215" t="s">
        <v>15618</v>
      </c>
      <c r="F456" s="215" t="s">
        <v>15618</v>
      </c>
      <c r="G456" s="215" t="s">
        <v>15618</v>
      </c>
      <c r="H456" s="355" t="s">
        <v>15618</v>
      </c>
      <c r="I456" s="356" t="s">
        <v>15618</v>
      </c>
      <c r="J456" s="356" t="s">
        <v>15618</v>
      </c>
      <c r="K456" s="357"/>
      <c r="L456" s="357"/>
      <c r="M456" s="357"/>
      <c r="N456" s="357"/>
      <c r="O456" s="357"/>
      <c r="P456" s="358"/>
      <c r="Q456" s="35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si="67"/>
        <v>0</v>
      </c>
      <c r="Y456" s="271"/>
      <c r="Z456" s="271"/>
      <c r="AB456" s="273" t="str">
        <f t="shared" si="68"/>
        <v/>
      </c>
    </row>
    <row r="457" spans="1:28" s="272" customFormat="1" ht="20.399999999999999">
      <c r="A457" s="214"/>
      <c r="B457" s="215" t="s">
        <v>15618</v>
      </c>
      <c r="C457" s="354" t="s">
        <v>15618</v>
      </c>
      <c r="D457" s="278"/>
      <c r="E457" s="215" t="s">
        <v>15618</v>
      </c>
      <c r="F457" s="215" t="s">
        <v>15618</v>
      </c>
      <c r="G457" s="215" t="s">
        <v>15618</v>
      </c>
      <c r="H457" s="355" t="s">
        <v>15618</v>
      </c>
      <c r="I457" s="356" t="s">
        <v>15618</v>
      </c>
      <c r="J457" s="356" t="s">
        <v>15618</v>
      </c>
      <c r="K457" s="357"/>
      <c r="L457" s="357"/>
      <c r="M457" s="357"/>
      <c r="N457" s="357"/>
      <c r="O457" s="357"/>
      <c r="P457" s="358"/>
      <c r="Q457" s="35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si="67"/>
        <v>0</v>
      </c>
      <c r="Y457" s="271"/>
      <c r="Z457" s="271"/>
      <c r="AB457" s="273" t="str">
        <f t="shared" si="68"/>
        <v/>
      </c>
    </row>
    <row r="458" spans="1:28" s="272" customFormat="1" ht="20.399999999999999">
      <c r="A458" s="214"/>
      <c r="B458" s="215" t="s">
        <v>15618</v>
      </c>
      <c r="C458" s="354" t="s">
        <v>15618</v>
      </c>
      <c r="D458" s="278"/>
      <c r="E458" s="215" t="s">
        <v>15618</v>
      </c>
      <c r="F458" s="215" t="s">
        <v>15618</v>
      </c>
      <c r="G458" s="215" t="s">
        <v>15618</v>
      </c>
      <c r="H458" s="355" t="s">
        <v>15618</v>
      </c>
      <c r="I458" s="356" t="s">
        <v>15618</v>
      </c>
      <c r="J458" s="356" t="s">
        <v>15618</v>
      </c>
      <c r="K458" s="357"/>
      <c r="L458" s="357"/>
      <c r="M458" s="357"/>
      <c r="N458" s="357"/>
      <c r="O458" s="357"/>
      <c r="P458" s="358"/>
      <c r="Q458" s="35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si="67"/>
        <v>0</v>
      </c>
      <c r="Y458" s="271"/>
      <c r="Z458" s="271"/>
      <c r="AB458" s="273" t="str">
        <f t="shared" si="68"/>
        <v/>
      </c>
    </row>
    <row r="459" spans="1:28" s="272" customFormat="1" ht="20.399999999999999">
      <c r="A459" s="214"/>
      <c r="B459" s="215" t="s">
        <v>15618</v>
      </c>
      <c r="C459" s="354" t="s">
        <v>15618</v>
      </c>
      <c r="D459" s="278"/>
      <c r="E459" s="215" t="s">
        <v>15618</v>
      </c>
      <c r="F459" s="215" t="s">
        <v>15618</v>
      </c>
      <c r="G459" s="215" t="s">
        <v>15618</v>
      </c>
      <c r="H459" s="355" t="s">
        <v>15618</v>
      </c>
      <c r="I459" s="356" t="s">
        <v>15618</v>
      </c>
      <c r="J459" s="356" t="s">
        <v>15618</v>
      </c>
      <c r="K459" s="357"/>
      <c r="L459" s="357"/>
      <c r="M459" s="357"/>
      <c r="N459" s="357"/>
      <c r="O459" s="357"/>
      <c r="P459" s="358"/>
      <c r="Q459" s="35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si="67"/>
        <v>0</v>
      </c>
      <c r="Y459" s="271"/>
      <c r="Z459" s="271"/>
      <c r="AB459" s="273" t="str">
        <f t="shared" si="68"/>
        <v/>
      </c>
    </row>
    <row r="460" spans="1:28" s="272" customFormat="1" ht="20.399999999999999">
      <c r="A460" s="214"/>
      <c r="B460" s="215" t="s">
        <v>15618</v>
      </c>
      <c r="C460" s="354" t="s">
        <v>15618</v>
      </c>
      <c r="D460" s="278"/>
      <c r="E460" s="215" t="s">
        <v>15618</v>
      </c>
      <c r="F460" s="215" t="s">
        <v>15618</v>
      </c>
      <c r="G460" s="215" t="s">
        <v>15618</v>
      </c>
      <c r="H460" s="355" t="s">
        <v>15618</v>
      </c>
      <c r="I460" s="356" t="s">
        <v>15618</v>
      </c>
      <c r="J460" s="356" t="s">
        <v>15618</v>
      </c>
      <c r="K460" s="357"/>
      <c r="L460" s="357"/>
      <c r="M460" s="357"/>
      <c r="N460" s="357"/>
      <c r="O460" s="357"/>
      <c r="P460" s="358"/>
      <c r="Q460" s="35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si="67"/>
        <v>0</v>
      </c>
      <c r="Y460" s="271"/>
      <c r="Z460" s="271"/>
      <c r="AB460" s="273" t="str">
        <f t="shared" si="68"/>
        <v/>
      </c>
    </row>
    <row r="461" spans="1:28" s="272" customFormat="1" ht="20.399999999999999">
      <c r="A461" s="214"/>
      <c r="B461" s="215" t="s">
        <v>15618</v>
      </c>
      <c r="C461" s="354" t="s">
        <v>15618</v>
      </c>
      <c r="D461" s="278"/>
      <c r="E461" s="215" t="s">
        <v>15618</v>
      </c>
      <c r="F461" s="215" t="s">
        <v>15618</v>
      </c>
      <c r="G461" s="215" t="s">
        <v>15618</v>
      </c>
      <c r="H461" s="355" t="s">
        <v>15618</v>
      </c>
      <c r="I461" s="356" t="s">
        <v>15618</v>
      </c>
      <c r="J461" s="356" t="s">
        <v>15618</v>
      </c>
      <c r="K461" s="357"/>
      <c r="L461" s="357"/>
      <c r="M461" s="357"/>
      <c r="N461" s="357"/>
      <c r="O461" s="357"/>
      <c r="P461" s="358"/>
      <c r="Q461" s="35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si="67"/>
        <v>0</v>
      </c>
      <c r="Y461" s="271"/>
      <c r="Z461" s="271"/>
      <c r="AB461" s="273" t="str">
        <f t="shared" si="68"/>
        <v/>
      </c>
    </row>
    <row r="462" spans="1:28" s="272" customFormat="1" ht="20.399999999999999">
      <c r="A462" s="214"/>
      <c r="B462" s="215" t="s">
        <v>15618</v>
      </c>
      <c r="C462" s="354" t="s">
        <v>15618</v>
      </c>
      <c r="D462" s="278"/>
      <c r="E462" s="215" t="s">
        <v>15618</v>
      </c>
      <c r="F462" s="215" t="s">
        <v>15618</v>
      </c>
      <c r="G462" s="215" t="s">
        <v>15618</v>
      </c>
      <c r="H462" s="355" t="s">
        <v>15618</v>
      </c>
      <c r="I462" s="356" t="s">
        <v>15618</v>
      </c>
      <c r="J462" s="356" t="s">
        <v>15618</v>
      </c>
      <c r="K462" s="357"/>
      <c r="L462" s="357"/>
      <c r="M462" s="357"/>
      <c r="N462" s="357"/>
      <c r="O462" s="357"/>
      <c r="P462" s="358"/>
      <c r="Q462" s="35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si="67"/>
        <v>0</v>
      </c>
      <c r="Y462" s="271"/>
      <c r="Z462" s="271"/>
      <c r="AB462" s="273" t="str">
        <f t="shared" si="68"/>
        <v/>
      </c>
    </row>
    <row r="463" spans="1:28" s="272" customFormat="1" ht="20.399999999999999">
      <c r="A463" s="214"/>
      <c r="B463" s="215" t="s">
        <v>15618</v>
      </c>
      <c r="C463" s="354" t="s">
        <v>15618</v>
      </c>
      <c r="D463" s="278"/>
      <c r="E463" s="215" t="s">
        <v>15618</v>
      </c>
      <c r="F463" s="215" t="s">
        <v>15618</v>
      </c>
      <c r="G463" s="215" t="s">
        <v>15618</v>
      </c>
      <c r="H463" s="355" t="s">
        <v>15618</v>
      </c>
      <c r="I463" s="356" t="s">
        <v>15618</v>
      </c>
      <c r="J463" s="356" t="s">
        <v>15618</v>
      </c>
      <c r="K463" s="357"/>
      <c r="L463" s="357"/>
      <c r="M463" s="357"/>
      <c r="N463" s="357"/>
      <c r="O463" s="357"/>
      <c r="P463" s="358"/>
      <c r="Q463" s="35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si="67"/>
        <v>0</v>
      </c>
      <c r="Y463" s="271"/>
      <c r="Z463" s="271"/>
      <c r="AB463" s="273" t="str">
        <f t="shared" si="68"/>
        <v/>
      </c>
    </row>
    <row r="464" spans="1:28" s="272" customFormat="1" ht="20.399999999999999">
      <c r="A464" s="214"/>
      <c r="B464" s="215" t="s">
        <v>15618</v>
      </c>
      <c r="C464" s="354" t="s">
        <v>15618</v>
      </c>
      <c r="D464" s="278"/>
      <c r="E464" s="215" t="s">
        <v>15618</v>
      </c>
      <c r="F464" s="215" t="s">
        <v>15618</v>
      </c>
      <c r="G464" s="215" t="s">
        <v>15618</v>
      </c>
      <c r="H464" s="355" t="s">
        <v>15618</v>
      </c>
      <c r="I464" s="356" t="s">
        <v>15618</v>
      </c>
      <c r="J464" s="356" t="s">
        <v>15618</v>
      </c>
      <c r="K464" s="357"/>
      <c r="L464" s="357"/>
      <c r="M464" s="357"/>
      <c r="N464" s="357"/>
      <c r="O464" s="357"/>
      <c r="P464" s="358"/>
      <c r="Q464" s="35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si="67"/>
        <v>0</v>
      </c>
      <c r="Y464" s="271"/>
      <c r="Z464" s="271"/>
      <c r="AB464" s="273" t="str">
        <f t="shared" si="68"/>
        <v/>
      </c>
    </row>
    <row r="465" spans="1:28" s="272" customFormat="1" ht="20.399999999999999">
      <c r="A465" s="214"/>
      <c r="B465" s="215" t="s">
        <v>15618</v>
      </c>
      <c r="C465" s="354" t="s">
        <v>15618</v>
      </c>
      <c r="D465" s="278"/>
      <c r="E465" s="215" t="s">
        <v>15618</v>
      </c>
      <c r="F465" s="215" t="s">
        <v>15618</v>
      </c>
      <c r="G465" s="215" t="s">
        <v>15618</v>
      </c>
      <c r="H465" s="355" t="s">
        <v>15618</v>
      </c>
      <c r="I465" s="356" t="s">
        <v>15618</v>
      </c>
      <c r="J465" s="356" t="s">
        <v>15618</v>
      </c>
      <c r="K465" s="357"/>
      <c r="L465" s="357"/>
      <c r="M465" s="357"/>
      <c r="N465" s="357"/>
      <c r="O465" s="357"/>
      <c r="P465" s="358"/>
      <c r="Q465" s="35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si="67"/>
        <v>0</v>
      </c>
      <c r="Y465" s="271"/>
      <c r="Z465" s="271"/>
      <c r="AB465" s="273" t="str">
        <f t="shared" si="68"/>
        <v/>
      </c>
    </row>
    <row r="466" spans="1:28" s="272" customFormat="1" ht="20.399999999999999">
      <c r="A466" s="214"/>
      <c r="B466" s="215" t="s">
        <v>15618</v>
      </c>
      <c r="C466" s="354" t="s">
        <v>15618</v>
      </c>
      <c r="D466" s="278"/>
      <c r="E466" s="215" t="s">
        <v>15618</v>
      </c>
      <c r="F466" s="215" t="s">
        <v>15618</v>
      </c>
      <c r="G466" s="215" t="s">
        <v>15618</v>
      </c>
      <c r="H466" s="355" t="s">
        <v>15618</v>
      </c>
      <c r="I466" s="356" t="s">
        <v>15618</v>
      </c>
      <c r="J466" s="356" t="s">
        <v>15618</v>
      </c>
      <c r="K466" s="357"/>
      <c r="L466" s="357"/>
      <c r="M466" s="357"/>
      <c r="N466" s="357"/>
      <c r="O466" s="357"/>
      <c r="P466" s="358"/>
      <c r="Q466" s="35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si="67"/>
        <v>0</v>
      </c>
      <c r="Y466" s="271"/>
      <c r="Z466" s="271"/>
      <c r="AB466" s="273" t="str">
        <f t="shared" si="68"/>
        <v/>
      </c>
    </row>
    <row r="467" spans="1:28" s="272" customFormat="1" ht="20.399999999999999">
      <c r="A467" s="214"/>
      <c r="B467" s="215" t="s">
        <v>15618</v>
      </c>
      <c r="C467" s="354" t="s">
        <v>15618</v>
      </c>
      <c r="D467" s="278"/>
      <c r="E467" s="215" t="s">
        <v>15618</v>
      </c>
      <c r="F467" s="215" t="s">
        <v>15618</v>
      </c>
      <c r="G467" s="215" t="s">
        <v>15618</v>
      </c>
      <c r="H467" s="355" t="s">
        <v>15618</v>
      </c>
      <c r="I467" s="356" t="s">
        <v>15618</v>
      </c>
      <c r="J467" s="356" t="s">
        <v>15618</v>
      </c>
      <c r="K467" s="357"/>
      <c r="L467" s="357"/>
      <c r="M467" s="357"/>
      <c r="N467" s="357"/>
      <c r="O467" s="357"/>
      <c r="P467" s="358"/>
      <c r="Q467" s="35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si="67"/>
        <v>0</v>
      </c>
      <c r="Y467" s="271"/>
      <c r="Z467" s="271"/>
      <c r="AB467" s="273" t="str">
        <f t="shared" si="68"/>
        <v/>
      </c>
    </row>
    <row r="468" spans="1:28" s="272" customFormat="1" ht="20.399999999999999">
      <c r="A468" s="214"/>
      <c r="B468" s="215" t="s">
        <v>15618</v>
      </c>
      <c r="C468" s="354" t="s">
        <v>15618</v>
      </c>
      <c r="D468" s="278"/>
      <c r="E468" s="215" t="s">
        <v>15618</v>
      </c>
      <c r="F468" s="215" t="s">
        <v>15618</v>
      </c>
      <c r="G468" s="215" t="s">
        <v>15618</v>
      </c>
      <c r="H468" s="355" t="s">
        <v>15618</v>
      </c>
      <c r="I468" s="356" t="s">
        <v>15618</v>
      </c>
      <c r="J468" s="356" t="s">
        <v>15618</v>
      </c>
      <c r="K468" s="357"/>
      <c r="L468" s="357"/>
      <c r="M468" s="357"/>
      <c r="N468" s="357"/>
      <c r="O468" s="357"/>
      <c r="P468" s="358"/>
      <c r="Q468" s="35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si="67"/>
        <v>0</v>
      </c>
      <c r="Y468" s="271"/>
      <c r="Z468" s="271"/>
      <c r="AB468" s="273" t="str">
        <f t="shared" si="68"/>
        <v/>
      </c>
    </row>
    <row r="469" spans="1:28" s="272" customFormat="1" ht="20.399999999999999">
      <c r="A469" s="214"/>
      <c r="B469" s="215" t="s">
        <v>15618</v>
      </c>
      <c r="C469" s="354" t="s">
        <v>15618</v>
      </c>
      <c r="D469" s="278"/>
      <c r="E469" s="215" t="s">
        <v>15618</v>
      </c>
      <c r="F469" s="215" t="s">
        <v>15618</v>
      </c>
      <c r="G469" s="215" t="s">
        <v>15618</v>
      </c>
      <c r="H469" s="355" t="s">
        <v>15618</v>
      </c>
      <c r="I469" s="356" t="s">
        <v>15618</v>
      </c>
      <c r="J469" s="356" t="s">
        <v>15618</v>
      </c>
      <c r="K469" s="357"/>
      <c r="L469" s="357"/>
      <c r="M469" s="357"/>
      <c r="N469" s="357"/>
      <c r="O469" s="357"/>
      <c r="P469" s="358"/>
      <c r="Q469" s="35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si="67"/>
        <v>0</v>
      </c>
      <c r="Y469" s="271"/>
      <c r="Z469" s="271"/>
      <c r="AB469" s="273" t="str">
        <f t="shared" si="68"/>
        <v/>
      </c>
    </row>
    <row r="470" spans="1:28" s="272" customFormat="1" ht="20.399999999999999">
      <c r="A470" s="214"/>
      <c r="B470" s="215" t="s">
        <v>15618</v>
      </c>
      <c r="C470" s="354" t="s">
        <v>15618</v>
      </c>
      <c r="D470" s="278"/>
      <c r="E470" s="215" t="s">
        <v>15618</v>
      </c>
      <c r="F470" s="215" t="s">
        <v>15618</v>
      </c>
      <c r="G470" s="215" t="s">
        <v>15618</v>
      </c>
      <c r="H470" s="355" t="s">
        <v>15618</v>
      </c>
      <c r="I470" s="356" t="s">
        <v>15618</v>
      </c>
      <c r="J470" s="356" t="s">
        <v>15618</v>
      </c>
      <c r="K470" s="357"/>
      <c r="L470" s="357"/>
      <c r="M470" s="357"/>
      <c r="N470" s="357"/>
      <c r="O470" s="357"/>
      <c r="P470" s="358"/>
      <c r="Q470" s="35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si="67"/>
        <v>0</v>
      </c>
      <c r="Y470" s="271"/>
      <c r="Z470" s="271"/>
      <c r="AB470" s="273" t="str">
        <f t="shared" si="68"/>
        <v/>
      </c>
    </row>
    <row r="471" spans="1:28" s="272" customFormat="1" ht="20.399999999999999">
      <c r="A471" s="214"/>
      <c r="B471" s="215" t="s">
        <v>15618</v>
      </c>
      <c r="C471" s="354" t="s">
        <v>15618</v>
      </c>
      <c r="D471" s="278"/>
      <c r="E471" s="215" t="s">
        <v>15618</v>
      </c>
      <c r="F471" s="215" t="s">
        <v>15618</v>
      </c>
      <c r="G471" s="215" t="s">
        <v>15618</v>
      </c>
      <c r="H471" s="355" t="s">
        <v>15618</v>
      </c>
      <c r="I471" s="356" t="s">
        <v>15618</v>
      </c>
      <c r="J471" s="356" t="s">
        <v>15618</v>
      </c>
      <c r="K471" s="357"/>
      <c r="L471" s="357"/>
      <c r="M471" s="357"/>
      <c r="N471" s="357"/>
      <c r="O471" s="357"/>
      <c r="P471" s="358"/>
      <c r="Q471" s="35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si="67"/>
        <v>0</v>
      </c>
      <c r="Y471" s="271"/>
      <c r="Z471" s="271"/>
      <c r="AB471" s="273" t="str">
        <f t="shared" si="68"/>
        <v/>
      </c>
    </row>
    <row r="472" spans="1:28" s="272" customFormat="1" ht="20.399999999999999">
      <c r="A472" s="214"/>
      <c r="B472" s="215" t="s">
        <v>15618</v>
      </c>
      <c r="C472" s="354" t="s">
        <v>15618</v>
      </c>
      <c r="D472" s="278"/>
      <c r="E472" s="215" t="s">
        <v>15618</v>
      </c>
      <c r="F472" s="215" t="s">
        <v>15618</v>
      </c>
      <c r="G472" s="215" t="s">
        <v>15618</v>
      </c>
      <c r="H472" s="355" t="s">
        <v>15618</v>
      </c>
      <c r="I472" s="356" t="s">
        <v>15618</v>
      </c>
      <c r="J472" s="356" t="s">
        <v>15618</v>
      </c>
      <c r="K472" s="357"/>
      <c r="L472" s="357"/>
      <c r="M472" s="357"/>
      <c r="N472" s="357"/>
      <c r="O472" s="357"/>
      <c r="P472" s="358"/>
      <c r="Q472" s="35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si="67"/>
        <v>0</v>
      </c>
      <c r="Y472" s="271"/>
      <c r="Z472" s="271"/>
      <c r="AB472" s="273" t="str">
        <f t="shared" si="68"/>
        <v/>
      </c>
    </row>
    <row r="473" spans="1:28" s="272" customFormat="1" ht="20.399999999999999">
      <c r="A473" s="214"/>
      <c r="B473" s="215" t="s">
        <v>15618</v>
      </c>
      <c r="C473" s="354" t="s">
        <v>15618</v>
      </c>
      <c r="D473" s="278"/>
      <c r="E473" s="215" t="s">
        <v>15618</v>
      </c>
      <c r="F473" s="215" t="s">
        <v>15618</v>
      </c>
      <c r="G473" s="215" t="s">
        <v>15618</v>
      </c>
      <c r="H473" s="355" t="s">
        <v>15618</v>
      </c>
      <c r="I473" s="356" t="s">
        <v>15618</v>
      </c>
      <c r="J473" s="356" t="s">
        <v>15618</v>
      </c>
      <c r="K473" s="357"/>
      <c r="L473" s="357"/>
      <c r="M473" s="357"/>
      <c r="N473" s="357"/>
      <c r="O473" s="357"/>
      <c r="P473" s="358"/>
      <c r="Q473" s="35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si="67"/>
        <v>0</v>
      </c>
      <c r="Y473" s="271"/>
      <c r="Z473" s="271"/>
      <c r="AB473" s="273" t="str">
        <f t="shared" si="68"/>
        <v/>
      </c>
    </row>
    <row r="474" spans="1:28" s="272" customFormat="1" ht="20.399999999999999">
      <c r="A474" s="214"/>
      <c r="B474" s="215" t="s">
        <v>15618</v>
      </c>
      <c r="C474" s="354" t="s">
        <v>15618</v>
      </c>
      <c r="D474" s="278"/>
      <c r="E474" s="215" t="s">
        <v>15618</v>
      </c>
      <c r="F474" s="215" t="s">
        <v>15618</v>
      </c>
      <c r="G474" s="215" t="s">
        <v>15618</v>
      </c>
      <c r="H474" s="355" t="s">
        <v>15618</v>
      </c>
      <c r="I474" s="356" t="s">
        <v>15618</v>
      </c>
      <c r="J474" s="356" t="s">
        <v>15618</v>
      </c>
      <c r="K474" s="357"/>
      <c r="L474" s="357"/>
      <c r="M474" s="357"/>
      <c r="N474" s="357"/>
      <c r="O474" s="357"/>
      <c r="P474" s="358"/>
      <c r="Q474" s="35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si="67"/>
        <v>0</v>
      </c>
      <c r="Y474" s="271"/>
      <c r="Z474" s="271"/>
      <c r="AB474" s="273" t="str">
        <f t="shared" si="68"/>
        <v/>
      </c>
    </row>
    <row r="475" spans="1:28" s="272" customFormat="1" ht="20.399999999999999">
      <c r="A475" s="214"/>
      <c r="B475" s="215" t="s">
        <v>15618</v>
      </c>
      <c r="C475" s="354" t="s">
        <v>15618</v>
      </c>
      <c r="D475" s="278"/>
      <c r="E475" s="215" t="s">
        <v>15618</v>
      </c>
      <c r="F475" s="215" t="s">
        <v>15618</v>
      </c>
      <c r="G475" s="215" t="s">
        <v>15618</v>
      </c>
      <c r="H475" s="355" t="s">
        <v>15618</v>
      </c>
      <c r="I475" s="356" t="s">
        <v>15618</v>
      </c>
      <c r="J475" s="356" t="s">
        <v>15618</v>
      </c>
      <c r="K475" s="357"/>
      <c r="L475" s="357"/>
      <c r="M475" s="357"/>
      <c r="N475" s="357"/>
      <c r="O475" s="357"/>
      <c r="P475" s="358"/>
      <c r="Q475" s="35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si="67"/>
        <v>0</v>
      </c>
      <c r="Y475" s="271"/>
      <c r="Z475" s="271"/>
      <c r="AB475" s="273" t="str">
        <f t="shared" si="68"/>
        <v/>
      </c>
    </row>
    <row r="476" spans="1:28" s="272" customFormat="1" ht="20.399999999999999">
      <c r="A476" s="214"/>
      <c r="B476" s="215" t="s">
        <v>15618</v>
      </c>
      <c r="C476" s="354" t="s">
        <v>15618</v>
      </c>
      <c r="D476" s="278"/>
      <c r="E476" s="215" t="s">
        <v>15618</v>
      </c>
      <c r="F476" s="215" t="s">
        <v>15618</v>
      </c>
      <c r="G476" s="215" t="s">
        <v>15618</v>
      </c>
      <c r="H476" s="355" t="s">
        <v>15618</v>
      </c>
      <c r="I476" s="356" t="s">
        <v>15618</v>
      </c>
      <c r="J476" s="356" t="s">
        <v>15618</v>
      </c>
      <c r="K476" s="357"/>
      <c r="L476" s="357"/>
      <c r="M476" s="357"/>
      <c r="N476" s="357"/>
      <c r="O476" s="357"/>
      <c r="P476" s="358"/>
      <c r="Q476" s="35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si="67"/>
        <v>0</v>
      </c>
      <c r="Y476" s="271"/>
      <c r="Z476" s="271"/>
      <c r="AB476" s="273" t="str">
        <f t="shared" si="68"/>
        <v/>
      </c>
    </row>
    <row r="477" spans="1:28" s="272" customFormat="1" ht="20.399999999999999">
      <c r="A477" s="214"/>
      <c r="B477" s="215" t="s">
        <v>15618</v>
      </c>
      <c r="C477" s="354" t="s">
        <v>15618</v>
      </c>
      <c r="D477" s="278"/>
      <c r="E477" s="215" t="s">
        <v>15618</v>
      </c>
      <c r="F477" s="215" t="s">
        <v>15618</v>
      </c>
      <c r="G477" s="215" t="s">
        <v>15618</v>
      </c>
      <c r="H477" s="355" t="s">
        <v>15618</v>
      </c>
      <c r="I477" s="356" t="s">
        <v>15618</v>
      </c>
      <c r="J477" s="356" t="s">
        <v>15618</v>
      </c>
      <c r="K477" s="357"/>
      <c r="L477" s="357"/>
      <c r="M477" s="357"/>
      <c r="N477" s="357"/>
      <c r="O477" s="357"/>
      <c r="P477" s="358"/>
      <c r="Q477" s="35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si="67"/>
        <v>0</v>
      </c>
      <c r="Y477" s="271"/>
      <c r="Z477" s="271"/>
      <c r="AB477" s="273" t="str">
        <f t="shared" si="68"/>
        <v/>
      </c>
    </row>
    <row r="478" spans="1:28" s="272" customFormat="1" ht="20.399999999999999">
      <c r="A478" s="214"/>
      <c r="B478" s="215" t="s">
        <v>15618</v>
      </c>
      <c r="C478" s="354" t="s">
        <v>15618</v>
      </c>
      <c r="D478" s="278"/>
      <c r="E478" s="215" t="s">
        <v>15618</v>
      </c>
      <c r="F478" s="215" t="s">
        <v>15618</v>
      </c>
      <c r="G478" s="215" t="s">
        <v>15618</v>
      </c>
      <c r="H478" s="355" t="s">
        <v>15618</v>
      </c>
      <c r="I478" s="356" t="s">
        <v>15618</v>
      </c>
      <c r="J478" s="356" t="s">
        <v>15618</v>
      </c>
      <c r="K478" s="357"/>
      <c r="L478" s="357"/>
      <c r="M478" s="357"/>
      <c r="N478" s="357"/>
      <c r="O478" s="357"/>
      <c r="P478" s="358"/>
      <c r="Q478" s="35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si="67"/>
        <v>0</v>
      </c>
      <c r="Y478" s="271"/>
      <c r="Z478" s="271"/>
      <c r="AB478" s="273" t="str">
        <f t="shared" si="68"/>
        <v/>
      </c>
    </row>
    <row r="479" spans="1:28" s="272" customFormat="1" ht="20.399999999999999">
      <c r="A479" s="214"/>
      <c r="B479" s="215" t="s">
        <v>15618</v>
      </c>
      <c r="C479" s="354" t="s">
        <v>15618</v>
      </c>
      <c r="D479" s="278"/>
      <c r="E479" s="215" t="s">
        <v>15618</v>
      </c>
      <c r="F479" s="215" t="s">
        <v>15618</v>
      </c>
      <c r="G479" s="215" t="s">
        <v>15618</v>
      </c>
      <c r="H479" s="355" t="s">
        <v>15618</v>
      </c>
      <c r="I479" s="356" t="s">
        <v>15618</v>
      </c>
      <c r="J479" s="356" t="s">
        <v>15618</v>
      </c>
      <c r="K479" s="357"/>
      <c r="L479" s="357"/>
      <c r="M479" s="357"/>
      <c r="N479" s="357"/>
      <c r="O479" s="357"/>
      <c r="P479" s="358"/>
      <c r="Q479" s="35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si="67"/>
        <v>0</v>
      </c>
      <c r="Y479" s="271"/>
      <c r="Z479" s="271"/>
      <c r="AB479" s="273" t="str">
        <f t="shared" si="68"/>
        <v/>
      </c>
    </row>
    <row r="480" spans="1:28" s="272" customFormat="1" ht="20.399999999999999">
      <c r="A480" s="214"/>
      <c r="B480" s="215" t="s">
        <v>15618</v>
      </c>
      <c r="C480" s="354" t="s">
        <v>15618</v>
      </c>
      <c r="D480" s="278"/>
      <c r="E480" s="215" t="s">
        <v>15618</v>
      </c>
      <c r="F480" s="215" t="s">
        <v>15618</v>
      </c>
      <c r="G480" s="215" t="s">
        <v>15618</v>
      </c>
      <c r="H480" s="355" t="s">
        <v>15618</v>
      </c>
      <c r="I480" s="356" t="s">
        <v>15618</v>
      </c>
      <c r="J480" s="356" t="s">
        <v>15618</v>
      </c>
      <c r="K480" s="357"/>
      <c r="L480" s="357"/>
      <c r="M480" s="357"/>
      <c r="N480" s="357"/>
      <c r="O480" s="357"/>
      <c r="P480" s="358"/>
      <c r="Q480" s="35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si="67"/>
        <v>0</v>
      </c>
      <c r="Y480" s="271"/>
      <c r="Z480" s="271"/>
      <c r="AB480" s="273" t="str">
        <f t="shared" si="68"/>
        <v/>
      </c>
    </row>
    <row r="481" spans="1:28" s="272" customFormat="1" ht="20.399999999999999">
      <c r="A481" s="214"/>
      <c r="B481" s="215" t="s">
        <v>15618</v>
      </c>
      <c r="C481" s="354" t="s">
        <v>15618</v>
      </c>
      <c r="D481" s="278"/>
      <c r="E481" s="215" t="s">
        <v>15618</v>
      </c>
      <c r="F481" s="215" t="s">
        <v>15618</v>
      </c>
      <c r="G481" s="215" t="s">
        <v>15618</v>
      </c>
      <c r="H481" s="355" t="s">
        <v>15618</v>
      </c>
      <c r="I481" s="356" t="s">
        <v>15618</v>
      </c>
      <c r="J481" s="356" t="s">
        <v>15618</v>
      </c>
      <c r="K481" s="357"/>
      <c r="L481" s="357"/>
      <c r="M481" s="357"/>
      <c r="N481" s="357"/>
      <c r="O481" s="357"/>
      <c r="P481" s="358"/>
      <c r="Q481" s="35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si="67"/>
        <v>0</v>
      </c>
      <c r="Y481" s="271"/>
      <c r="Z481" s="271"/>
      <c r="AB481" s="273" t="str">
        <f t="shared" si="68"/>
        <v/>
      </c>
    </row>
    <row r="482" spans="1:28" s="272" customFormat="1" ht="20.399999999999999">
      <c r="A482" s="214"/>
      <c r="B482" s="215" t="s">
        <v>15618</v>
      </c>
      <c r="C482" s="354" t="s">
        <v>15618</v>
      </c>
      <c r="D482" s="278"/>
      <c r="E482" s="215" t="s">
        <v>15618</v>
      </c>
      <c r="F482" s="215" t="s">
        <v>15618</v>
      </c>
      <c r="G482" s="215" t="s">
        <v>15618</v>
      </c>
      <c r="H482" s="355" t="s">
        <v>15618</v>
      </c>
      <c r="I482" s="356" t="s">
        <v>15618</v>
      </c>
      <c r="J482" s="356" t="s">
        <v>15618</v>
      </c>
      <c r="K482" s="357"/>
      <c r="L482" s="357"/>
      <c r="M482" s="357"/>
      <c r="N482" s="357"/>
      <c r="O482" s="357"/>
      <c r="P482" s="358"/>
      <c r="Q482" s="35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si="67"/>
        <v>0</v>
      </c>
      <c r="Y482" s="271"/>
      <c r="Z482" s="271"/>
      <c r="AB482" s="273" t="str">
        <f t="shared" si="68"/>
        <v/>
      </c>
    </row>
    <row r="483" spans="1:28" s="272" customFormat="1" ht="20.399999999999999">
      <c r="A483" s="214"/>
      <c r="B483" s="215" t="s">
        <v>15618</v>
      </c>
      <c r="C483" s="354" t="s">
        <v>15618</v>
      </c>
      <c r="D483" s="278"/>
      <c r="E483" s="215" t="s">
        <v>15618</v>
      </c>
      <c r="F483" s="215" t="s">
        <v>15618</v>
      </c>
      <c r="G483" s="215" t="s">
        <v>15618</v>
      </c>
      <c r="H483" s="355" t="s">
        <v>15618</v>
      </c>
      <c r="I483" s="356" t="s">
        <v>15618</v>
      </c>
      <c r="J483" s="356" t="s">
        <v>15618</v>
      </c>
      <c r="K483" s="357"/>
      <c r="L483" s="357"/>
      <c r="M483" s="357"/>
      <c r="N483" s="357"/>
      <c r="O483" s="357"/>
      <c r="P483" s="358"/>
      <c r="Q483" s="35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si="67"/>
        <v>0</v>
      </c>
      <c r="Y483" s="271"/>
      <c r="Z483" s="271"/>
      <c r="AB483" s="273" t="str">
        <f t="shared" si="68"/>
        <v/>
      </c>
    </row>
    <row r="484" spans="1:28" s="272" customFormat="1" ht="20.399999999999999">
      <c r="A484" s="214"/>
      <c r="B484" s="215" t="s">
        <v>15618</v>
      </c>
      <c r="C484" s="354" t="s">
        <v>15618</v>
      </c>
      <c r="D484" s="278"/>
      <c r="E484" s="215" t="s">
        <v>15618</v>
      </c>
      <c r="F484" s="215" t="s">
        <v>15618</v>
      </c>
      <c r="G484" s="215" t="s">
        <v>15618</v>
      </c>
      <c r="H484" s="355" t="s">
        <v>15618</v>
      </c>
      <c r="I484" s="356" t="s">
        <v>15618</v>
      </c>
      <c r="J484" s="356" t="s">
        <v>15618</v>
      </c>
      <c r="K484" s="357"/>
      <c r="L484" s="357"/>
      <c r="M484" s="357"/>
      <c r="N484" s="357"/>
      <c r="O484" s="357"/>
      <c r="P484" s="358"/>
      <c r="Q484" s="35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si="67"/>
        <v>0</v>
      </c>
      <c r="Y484" s="271"/>
      <c r="Z484" s="271"/>
      <c r="AB484" s="273" t="str">
        <f t="shared" si="68"/>
        <v/>
      </c>
    </row>
    <row r="485" spans="1:28" s="272" customFormat="1" ht="20.399999999999999">
      <c r="A485" s="214"/>
      <c r="B485" s="215" t="s">
        <v>15618</v>
      </c>
      <c r="C485" s="354" t="s">
        <v>15618</v>
      </c>
      <c r="D485" s="278"/>
      <c r="E485" s="215" t="s">
        <v>15618</v>
      </c>
      <c r="F485" s="215" t="s">
        <v>15618</v>
      </c>
      <c r="G485" s="215" t="s">
        <v>15618</v>
      </c>
      <c r="H485" s="355" t="s">
        <v>15618</v>
      </c>
      <c r="I485" s="356" t="s">
        <v>15618</v>
      </c>
      <c r="J485" s="356" t="s">
        <v>15618</v>
      </c>
      <c r="K485" s="357"/>
      <c r="L485" s="357"/>
      <c r="M485" s="357"/>
      <c r="N485" s="357"/>
      <c r="O485" s="357"/>
      <c r="P485" s="358"/>
      <c r="Q485" s="359"/>
      <c r="R485" s="215" t="str">
        <f ca="1">IF(ISERROR($V485),"",OFFSET('Smelter Look-up'!$C$4,$V485-4,0)&amp;"")</f>
        <v/>
      </c>
      <c r="S485" s="222" t="str">
        <f t="shared" ref="S485:S515" ca="1" si="69">IF(B485="","",IF(ISERROR(MATCH($E485,CL,0)),"Unknown",INDIRECT("'C'!$A$"&amp;MATCH($E485,CL,0)+1)))</f>
        <v/>
      </c>
      <c r="T485" s="222" t="str">
        <f ca="1">IF(B485="","",IF(ISERROR(MATCH($J485,SorP!$B$1:$B$6230,0)),"",INDIRECT("'SorP'!$A$"&amp;MATCH($J485,SorP!$B$1:$B$6230,0))))</f>
        <v/>
      </c>
      <c r="U485" s="238"/>
      <c r="V485" s="270" t="e">
        <f>IF(C485="",NA(),MATCH($B485&amp;$C485,'Smelter Look-up'!$J:$J,0))</f>
        <v>#N/A</v>
      </c>
      <c r="W485" s="271"/>
      <c r="X485" s="271">
        <f t="shared" ref="X485:X515" si="70">IF(AND(C485="Smelter not listed",OR(LEN(D485)=0,LEN(E485)=0)),1,0)</f>
        <v>0</v>
      </c>
      <c r="Y485" s="271"/>
      <c r="Z485" s="271"/>
      <c r="AB485" s="273" t="str">
        <f t="shared" ref="AB485:AB515" si="71">B485&amp;C485</f>
        <v/>
      </c>
    </row>
    <row r="486" spans="1:28" s="272" customFormat="1" ht="20.399999999999999">
      <c r="A486" s="214"/>
      <c r="B486" s="215" t="s">
        <v>15618</v>
      </c>
      <c r="C486" s="354" t="s">
        <v>15618</v>
      </c>
      <c r="D486" s="278"/>
      <c r="E486" s="215" t="s">
        <v>15618</v>
      </c>
      <c r="F486" s="215" t="s">
        <v>15618</v>
      </c>
      <c r="G486" s="215" t="s">
        <v>15618</v>
      </c>
      <c r="H486" s="355" t="s">
        <v>15618</v>
      </c>
      <c r="I486" s="356" t="s">
        <v>15618</v>
      </c>
      <c r="J486" s="356" t="s">
        <v>15618</v>
      </c>
      <c r="K486" s="357"/>
      <c r="L486" s="357"/>
      <c r="M486" s="357"/>
      <c r="N486" s="357"/>
      <c r="O486" s="357"/>
      <c r="P486" s="358"/>
      <c r="Q486" s="35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si="70"/>
        <v>0</v>
      </c>
      <c r="Y486" s="271"/>
      <c r="Z486" s="271"/>
      <c r="AB486" s="273" t="str">
        <f t="shared" si="71"/>
        <v/>
      </c>
    </row>
    <row r="487" spans="1:28" s="272" customFormat="1" ht="20.399999999999999">
      <c r="A487" s="214"/>
      <c r="B487" s="215" t="s">
        <v>15618</v>
      </c>
      <c r="C487" s="354" t="s">
        <v>15618</v>
      </c>
      <c r="D487" s="278"/>
      <c r="E487" s="215" t="s">
        <v>15618</v>
      </c>
      <c r="F487" s="215" t="s">
        <v>15618</v>
      </c>
      <c r="G487" s="215" t="s">
        <v>15618</v>
      </c>
      <c r="H487" s="355" t="s">
        <v>15618</v>
      </c>
      <c r="I487" s="356" t="s">
        <v>15618</v>
      </c>
      <c r="J487" s="356" t="s">
        <v>15618</v>
      </c>
      <c r="K487" s="357"/>
      <c r="L487" s="357"/>
      <c r="M487" s="357"/>
      <c r="N487" s="357"/>
      <c r="O487" s="357"/>
      <c r="P487" s="358"/>
      <c r="Q487" s="35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si="70"/>
        <v>0</v>
      </c>
      <c r="Y487" s="271"/>
      <c r="Z487" s="271"/>
      <c r="AB487" s="273" t="str">
        <f t="shared" si="71"/>
        <v/>
      </c>
    </row>
    <row r="488" spans="1:28" s="272" customFormat="1" ht="20.399999999999999">
      <c r="A488" s="214"/>
      <c r="B488" s="215" t="s">
        <v>15618</v>
      </c>
      <c r="C488" s="354" t="s">
        <v>15618</v>
      </c>
      <c r="D488" s="278"/>
      <c r="E488" s="215" t="s">
        <v>15618</v>
      </c>
      <c r="F488" s="215" t="s">
        <v>15618</v>
      </c>
      <c r="G488" s="215" t="s">
        <v>15618</v>
      </c>
      <c r="H488" s="355" t="s">
        <v>15618</v>
      </c>
      <c r="I488" s="356" t="s">
        <v>15618</v>
      </c>
      <c r="J488" s="356" t="s">
        <v>15618</v>
      </c>
      <c r="K488" s="357"/>
      <c r="L488" s="357"/>
      <c r="M488" s="357"/>
      <c r="N488" s="357"/>
      <c r="O488" s="357"/>
      <c r="P488" s="358"/>
      <c r="Q488" s="35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si="70"/>
        <v>0</v>
      </c>
      <c r="Y488" s="271"/>
      <c r="Z488" s="271"/>
      <c r="AB488" s="273" t="str">
        <f t="shared" si="71"/>
        <v/>
      </c>
    </row>
    <row r="489" spans="1:28" s="272" customFormat="1" ht="20.399999999999999">
      <c r="A489" s="214"/>
      <c r="B489" s="215" t="s">
        <v>15618</v>
      </c>
      <c r="C489" s="354" t="s">
        <v>15618</v>
      </c>
      <c r="D489" s="278"/>
      <c r="E489" s="215" t="s">
        <v>15618</v>
      </c>
      <c r="F489" s="215" t="s">
        <v>15618</v>
      </c>
      <c r="G489" s="215" t="s">
        <v>15618</v>
      </c>
      <c r="H489" s="355" t="s">
        <v>15618</v>
      </c>
      <c r="I489" s="356" t="s">
        <v>15618</v>
      </c>
      <c r="J489" s="356" t="s">
        <v>15618</v>
      </c>
      <c r="K489" s="357"/>
      <c r="L489" s="357"/>
      <c r="M489" s="357"/>
      <c r="N489" s="357"/>
      <c r="O489" s="357"/>
      <c r="P489" s="358"/>
      <c r="Q489" s="35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si="70"/>
        <v>0</v>
      </c>
      <c r="Y489" s="271"/>
      <c r="Z489" s="271"/>
      <c r="AB489" s="273" t="str">
        <f t="shared" si="71"/>
        <v/>
      </c>
    </row>
    <row r="490" spans="1:28" s="272" customFormat="1" ht="20.399999999999999">
      <c r="A490" s="214"/>
      <c r="B490" s="215" t="s">
        <v>15618</v>
      </c>
      <c r="C490" s="354" t="s">
        <v>15618</v>
      </c>
      <c r="D490" s="278"/>
      <c r="E490" s="215" t="s">
        <v>15618</v>
      </c>
      <c r="F490" s="215" t="s">
        <v>15618</v>
      </c>
      <c r="G490" s="215" t="s">
        <v>15618</v>
      </c>
      <c r="H490" s="355" t="s">
        <v>15618</v>
      </c>
      <c r="I490" s="356" t="s">
        <v>15618</v>
      </c>
      <c r="J490" s="356" t="s">
        <v>15618</v>
      </c>
      <c r="K490" s="357"/>
      <c r="L490" s="357"/>
      <c r="M490" s="357"/>
      <c r="N490" s="357"/>
      <c r="O490" s="357"/>
      <c r="P490" s="358"/>
      <c r="Q490" s="35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si="70"/>
        <v>0</v>
      </c>
      <c r="Y490" s="271"/>
      <c r="Z490" s="271"/>
      <c r="AB490" s="273" t="str">
        <f t="shared" si="71"/>
        <v/>
      </c>
    </row>
    <row r="491" spans="1:28" s="272" customFormat="1" ht="20.399999999999999">
      <c r="A491" s="214"/>
      <c r="B491" s="215" t="s">
        <v>15618</v>
      </c>
      <c r="C491" s="354" t="s">
        <v>15618</v>
      </c>
      <c r="D491" s="278"/>
      <c r="E491" s="215" t="s">
        <v>15618</v>
      </c>
      <c r="F491" s="215" t="s">
        <v>15618</v>
      </c>
      <c r="G491" s="215" t="s">
        <v>15618</v>
      </c>
      <c r="H491" s="355" t="s">
        <v>15618</v>
      </c>
      <c r="I491" s="356" t="s">
        <v>15618</v>
      </c>
      <c r="J491" s="356" t="s">
        <v>15618</v>
      </c>
      <c r="K491" s="357"/>
      <c r="L491" s="357"/>
      <c r="M491" s="357"/>
      <c r="N491" s="357"/>
      <c r="O491" s="357"/>
      <c r="P491" s="358"/>
      <c r="Q491" s="35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si="70"/>
        <v>0</v>
      </c>
      <c r="Y491" s="271"/>
      <c r="Z491" s="271"/>
      <c r="AB491" s="273" t="str">
        <f t="shared" si="71"/>
        <v/>
      </c>
    </row>
    <row r="492" spans="1:28" s="272" customFormat="1" ht="20.399999999999999">
      <c r="A492" s="214"/>
      <c r="B492" s="215" t="s">
        <v>15618</v>
      </c>
      <c r="C492" s="354" t="s">
        <v>15618</v>
      </c>
      <c r="D492" s="278"/>
      <c r="E492" s="215" t="s">
        <v>15618</v>
      </c>
      <c r="F492" s="215" t="s">
        <v>15618</v>
      </c>
      <c r="G492" s="215" t="s">
        <v>15618</v>
      </c>
      <c r="H492" s="355" t="s">
        <v>15618</v>
      </c>
      <c r="I492" s="356" t="s">
        <v>15618</v>
      </c>
      <c r="J492" s="356" t="s">
        <v>15618</v>
      </c>
      <c r="K492" s="357"/>
      <c r="L492" s="357"/>
      <c r="M492" s="357"/>
      <c r="N492" s="357"/>
      <c r="O492" s="357"/>
      <c r="P492" s="358"/>
      <c r="Q492" s="35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si="70"/>
        <v>0</v>
      </c>
      <c r="Y492" s="271"/>
      <c r="Z492" s="271"/>
      <c r="AB492" s="273" t="str">
        <f t="shared" si="71"/>
        <v/>
      </c>
    </row>
    <row r="493" spans="1:28" s="272" customFormat="1" ht="20.399999999999999">
      <c r="A493" s="214"/>
      <c r="B493" s="215" t="s">
        <v>15618</v>
      </c>
      <c r="C493" s="354" t="s">
        <v>15618</v>
      </c>
      <c r="D493" s="278"/>
      <c r="E493" s="215" t="s">
        <v>15618</v>
      </c>
      <c r="F493" s="215" t="s">
        <v>15618</v>
      </c>
      <c r="G493" s="215" t="s">
        <v>15618</v>
      </c>
      <c r="H493" s="355" t="s">
        <v>15618</v>
      </c>
      <c r="I493" s="356" t="s">
        <v>15618</v>
      </c>
      <c r="J493" s="356" t="s">
        <v>15618</v>
      </c>
      <c r="K493" s="357"/>
      <c r="L493" s="357"/>
      <c r="M493" s="357"/>
      <c r="N493" s="357"/>
      <c r="O493" s="357"/>
      <c r="P493" s="358"/>
      <c r="Q493" s="35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si="70"/>
        <v>0</v>
      </c>
      <c r="Y493" s="271"/>
      <c r="Z493" s="271"/>
      <c r="AB493" s="273" t="str">
        <f t="shared" si="71"/>
        <v/>
      </c>
    </row>
    <row r="494" spans="1:28" s="272" customFormat="1" ht="20.399999999999999">
      <c r="A494" s="214"/>
      <c r="B494" s="215" t="s">
        <v>15618</v>
      </c>
      <c r="C494" s="354" t="s">
        <v>15618</v>
      </c>
      <c r="D494" s="278"/>
      <c r="E494" s="215" t="s">
        <v>15618</v>
      </c>
      <c r="F494" s="215" t="s">
        <v>15618</v>
      </c>
      <c r="G494" s="215" t="s">
        <v>15618</v>
      </c>
      <c r="H494" s="355" t="s">
        <v>15618</v>
      </c>
      <c r="I494" s="356" t="s">
        <v>15618</v>
      </c>
      <c r="J494" s="356" t="s">
        <v>15618</v>
      </c>
      <c r="K494" s="357"/>
      <c r="L494" s="357"/>
      <c r="M494" s="357"/>
      <c r="N494" s="357"/>
      <c r="O494" s="357"/>
      <c r="P494" s="358"/>
      <c r="Q494" s="35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si="70"/>
        <v>0</v>
      </c>
      <c r="Y494" s="271"/>
      <c r="Z494" s="271"/>
      <c r="AB494" s="273" t="str">
        <f t="shared" si="71"/>
        <v/>
      </c>
    </row>
    <row r="495" spans="1:28" s="272" customFormat="1" ht="20.399999999999999">
      <c r="A495" s="214"/>
      <c r="B495" s="215" t="s">
        <v>15618</v>
      </c>
      <c r="C495" s="354" t="s">
        <v>15618</v>
      </c>
      <c r="D495" s="278"/>
      <c r="E495" s="215" t="s">
        <v>15618</v>
      </c>
      <c r="F495" s="215" t="s">
        <v>15618</v>
      </c>
      <c r="G495" s="215" t="s">
        <v>15618</v>
      </c>
      <c r="H495" s="355" t="s">
        <v>15618</v>
      </c>
      <c r="I495" s="356" t="s">
        <v>15618</v>
      </c>
      <c r="J495" s="356" t="s">
        <v>15618</v>
      </c>
      <c r="K495" s="357"/>
      <c r="L495" s="357"/>
      <c r="M495" s="357"/>
      <c r="N495" s="357"/>
      <c r="O495" s="357"/>
      <c r="P495" s="358"/>
      <c r="Q495" s="35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si="70"/>
        <v>0</v>
      </c>
      <c r="Y495" s="271"/>
      <c r="Z495" s="271"/>
      <c r="AB495" s="273" t="str">
        <f t="shared" si="71"/>
        <v/>
      </c>
    </row>
    <row r="496" spans="1:28" s="272" customFormat="1" ht="20.399999999999999">
      <c r="A496" s="214"/>
      <c r="B496" s="215" t="s">
        <v>15618</v>
      </c>
      <c r="C496" s="354" t="s">
        <v>15618</v>
      </c>
      <c r="D496" s="278"/>
      <c r="E496" s="215" t="s">
        <v>15618</v>
      </c>
      <c r="F496" s="215" t="s">
        <v>15618</v>
      </c>
      <c r="G496" s="215" t="s">
        <v>15618</v>
      </c>
      <c r="H496" s="355" t="s">
        <v>15618</v>
      </c>
      <c r="I496" s="356" t="s">
        <v>15618</v>
      </c>
      <c r="J496" s="356" t="s">
        <v>15618</v>
      </c>
      <c r="K496" s="357"/>
      <c r="L496" s="357"/>
      <c r="M496" s="357"/>
      <c r="N496" s="357"/>
      <c r="O496" s="357"/>
      <c r="P496" s="358"/>
      <c r="Q496" s="35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si="70"/>
        <v>0</v>
      </c>
      <c r="Y496" s="271"/>
      <c r="Z496" s="271"/>
      <c r="AB496" s="273" t="str">
        <f t="shared" si="71"/>
        <v/>
      </c>
    </row>
    <row r="497" spans="1:28" s="272" customFormat="1" ht="20.399999999999999">
      <c r="A497" s="214"/>
      <c r="B497" s="215" t="s">
        <v>15618</v>
      </c>
      <c r="C497" s="354" t="s">
        <v>15618</v>
      </c>
      <c r="D497" s="278"/>
      <c r="E497" s="215" t="s">
        <v>15618</v>
      </c>
      <c r="F497" s="215" t="s">
        <v>15618</v>
      </c>
      <c r="G497" s="215" t="s">
        <v>15618</v>
      </c>
      <c r="H497" s="355" t="s">
        <v>15618</v>
      </c>
      <c r="I497" s="356" t="s">
        <v>15618</v>
      </c>
      <c r="J497" s="356" t="s">
        <v>15618</v>
      </c>
      <c r="K497" s="357"/>
      <c r="L497" s="357"/>
      <c r="M497" s="357"/>
      <c r="N497" s="357"/>
      <c r="O497" s="357"/>
      <c r="P497" s="358"/>
      <c r="Q497" s="35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si="70"/>
        <v>0</v>
      </c>
      <c r="Y497" s="271"/>
      <c r="Z497" s="271"/>
      <c r="AB497" s="273" t="str">
        <f t="shared" si="71"/>
        <v/>
      </c>
    </row>
    <row r="498" spans="1:28" s="272" customFormat="1" ht="20.399999999999999">
      <c r="A498" s="214"/>
      <c r="B498" s="215" t="s">
        <v>15618</v>
      </c>
      <c r="C498" s="354" t="s">
        <v>15618</v>
      </c>
      <c r="D498" s="278"/>
      <c r="E498" s="215" t="s">
        <v>15618</v>
      </c>
      <c r="F498" s="215" t="s">
        <v>15618</v>
      </c>
      <c r="G498" s="215" t="s">
        <v>15618</v>
      </c>
      <c r="H498" s="355" t="s">
        <v>15618</v>
      </c>
      <c r="I498" s="356" t="s">
        <v>15618</v>
      </c>
      <c r="J498" s="356" t="s">
        <v>15618</v>
      </c>
      <c r="K498" s="357"/>
      <c r="L498" s="357"/>
      <c r="M498" s="357"/>
      <c r="N498" s="357"/>
      <c r="O498" s="357"/>
      <c r="P498" s="358"/>
      <c r="Q498" s="35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si="70"/>
        <v>0</v>
      </c>
      <c r="Y498" s="271"/>
      <c r="Z498" s="271"/>
      <c r="AB498" s="273" t="str">
        <f t="shared" si="71"/>
        <v/>
      </c>
    </row>
    <row r="499" spans="1:28" s="272" customFormat="1" ht="20.399999999999999">
      <c r="A499" s="214"/>
      <c r="B499" s="215" t="s">
        <v>15618</v>
      </c>
      <c r="C499" s="354" t="s">
        <v>15618</v>
      </c>
      <c r="D499" s="278"/>
      <c r="E499" s="215" t="s">
        <v>15618</v>
      </c>
      <c r="F499" s="215" t="s">
        <v>15618</v>
      </c>
      <c r="G499" s="215" t="s">
        <v>15618</v>
      </c>
      <c r="H499" s="355" t="s">
        <v>15618</v>
      </c>
      <c r="I499" s="356" t="s">
        <v>15618</v>
      </c>
      <c r="J499" s="356" t="s">
        <v>15618</v>
      </c>
      <c r="K499" s="357"/>
      <c r="L499" s="357"/>
      <c r="M499" s="357"/>
      <c r="N499" s="357"/>
      <c r="O499" s="357"/>
      <c r="P499" s="358"/>
      <c r="Q499" s="35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si="70"/>
        <v>0</v>
      </c>
      <c r="Y499" s="271"/>
      <c r="Z499" s="271"/>
      <c r="AB499" s="273" t="str">
        <f t="shared" si="71"/>
        <v/>
      </c>
    </row>
    <row r="500" spans="1:28" s="272" customFormat="1" ht="20.399999999999999">
      <c r="A500" s="214"/>
      <c r="B500" s="215" t="s">
        <v>15618</v>
      </c>
      <c r="C500" s="354" t="s">
        <v>15618</v>
      </c>
      <c r="D500" s="278"/>
      <c r="E500" s="215" t="s">
        <v>15618</v>
      </c>
      <c r="F500" s="215" t="s">
        <v>15618</v>
      </c>
      <c r="G500" s="215" t="s">
        <v>15618</v>
      </c>
      <c r="H500" s="355" t="s">
        <v>15618</v>
      </c>
      <c r="I500" s="356" t="s">
        <v>15618</v>
      </c>
      <c r="J500" s="356" t="s">
        <v>15618</v>
      </c>
      <c r="K500" s="357"/>
      <c r="L500" s="357"/>
      <c r="M500" s="357"/>
      <c r="N500" s="357"/>
      <c r="O500" s="357"/>
      <c r="P500" s="358"/>
      <c r="Q500" s="35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si="70"/>
        <v>0</v>
      </c>
      <c r="Y500" s="271"/>
      <c r="Z500" s="271"/>
      <c r="AB500" s="273" t="str">
        <f t="shared" si="71"/>
        <v/>
      </c>
    </row>
    <row r="501" spans="1:28" s="272" customFormat="1" ht="20.399999999999999">
      <c r="A501" s="214"/>
      <c r="B501" s="215" t="s">
        <v>15618</v>
      </c>
      <c r="C501" s="354" t="s">
        <v>15618</v>
      </c>
      <c r="D501" s="278"/>
      <c r="E501" s="215" t="s">
        <v>15618</v>
      </c>
      <c r="F501" s="215" t="s">
        <v>15618</v>
      </c>
      <c r="G501" s="215" t="s">
        <v>15618</v>
      </c>
      <c r="H501" s="355" t="s">
        <v>15618</v>
      </c>
      <c r="I501" s="356" t="s">
        <v>15618</v>
      </c>
      <c r="J501" s="356" t="s">
        <v>15618</v>
      </c>
      <c r="K501" s="357"/>
      <c r="L501" s="357"/>
      <c r="M501" s="357"/>
      <c r="N501" s="357"/>
      <c r="O501" s="357"/>
      <c r="P501" s="358"/>
      <c r="Q501" s="35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si="70"/>
        <v>0</v>
      </c>
      <c r="Y501" s="271"/>
      <c r="Z501" s="271"/>
      <c r="AB501" s="273" t="str">
        <f t="shared" si="71"/>
        <v/>
      </c>
    </row>
    <row r="502" spans="1:28" s="272" customFormat="1" ht="20.399999999999999">
      <c r="A502" s="214"/>
      <c r="B502" s="215" t="s">
        <v>15618</v>
      </c>
      <c r="C502" s="354" t="s">
        <v>15618</v>
      </c>
      <c r="D502" s="278"/>
      <c r="E502" s="215" t="s">
        <v>15618</v>
      </c>
      <c r="F502" s="215" t="s">
        <v>15618</v>
      </c>
      <c r="G502" s="215" t="s">
        <v>15618</v>
      </c>
      <c r="H502" s="355" t="s">
        <v>15618</v>
      </c>
      <c r="I502" s="356" t="s">
        <v>15618</v>
      </c>
      <c r="J502" s="356" t="s">
        <v>15618</v>
      </c>
      <c r="K502" s="357"/>
      <c r="L502" s="357"/>
      <c r="M502" s="357"/>
      <c r="N502" s="357"/>
      <c r="O502" s="357"/>
      <c r="P502" s="358"/>
      <c r="Q502" s="35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si="70"/>
        <v>0</v>
      </c>
      <c r="Y502" s="271"/>
      <c r="Z502" s="271"/>
      <c r="AB502" s="273" t="str">
        <f t="shared" si="71"/>
        <v/>
      </c>
    </row>
    <row r="503" spans="1:28" s="272" customFormat="1" ht="20.399999999999999">
      <c r="A503" s="214"/>
      <c r="B503" s="215" t="s">
        <v>15618</v>
      </c>
      <c r="C503" s="354" t="s">
        <v>15618</v>
      </c>
      <c r="D503" s="278"/>
      <c r="E503" s="215" t="s">
        <v>15618</v>
      </c>
      <c r="F503" s="215" t="s">
        <v>15618</v>
      </c>
      <c r="G503" s="215" t="s">
        <v>15618</v>
      </c>
      <c r="H503" s="355" t="s">
        <v>15618</v>
      </c>
      <c r="I503" s="356" t="s">
        <v>15618</v>
      </c>
      <c r="J503" s="356" t="s">
        <v>15618</v>
      </c>
      <c r="K503" s="357"/>
      <c r="L503" s="357"/>
      <c r="M503" s="357"/>
      <c r="N503" s="357"/>
      <c r="O503" s="357"/>
      <c r="P503" s="358"/>
      <c r="Q503" s="35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si="70"/>
        <v>0</v>
      </c>
      <c r="Y503" s="271"/>
      <c r="Z503" s="271"/>
      <c r="AB503" s="273" t="str">
        <f t="shared" si="71"/>
        <v/>
      </c>
    </row>
    <row r="504" spans="1:28" s="272" customFormat="1" ht="20.399999999999999">
      <c r="A504" s="214"/>
      <c r="B504" s="215" t="s">
        <v>15618</v>
      </c>
      <c r="C504" s="354" t="s">
        <v>15618</v>
      </c>
      <c r="D504" s="278"/>
      <c r="E504" s="215" t="s">
        <v>15618</v>
      </c>
      <c r="F504" s="215" t="s">
        <v>15618</v>
      </c>
      <c r="G504" s="215" t="s">
        <v>15618</v>
      </c>
      <c r="H504" s="355" t="s">
        <v>15618</v>
      </c>
      <c r="I504" s="356" t="s">
        <v>15618</v>
      </c>
      <c r="J504" s="356" t="s">
        <v>15618</v>
      </c>
      <c r="K504" s="357"/>
      <c r="L504" s="357"/>
      <c r="M504" s="357"/>
      <c r="N504" s="357"/>
      <c r="O504" s="357"/>
      <c r="P504" s="358"/>
      <c r="Q504" s="35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si="70"/>
        <v>0</v>
      </c>
      <c r="Y504" s="271"/>
      <c r="Z504" s="271"/>
      <c r="AB504" s="273" t="str">
        <f t="shared" si="71"/>
        <v/>
      </c>
    </row>
    <row r="505" spans="1:28" s="272" customFormat="1" ht="20.399999999999999">
      <c r="A505" s="214"/>
      <c r="B505" s="215" t="s">
        <v>15618</v>
      </c>
      <c r="C505" s="354" t="s">
        <v>15618</v>
      </c>
      <c r="D505" s="278"/>
      <c r="E505" s="215" t="s">
        <v>15618</v>
      </c>
      <c r="F505" s="215" t="s">
        <v>15618</v>
      </c>
      <c r="G505" s="215" t="s">
        <v>15618</v>
      </c>
      <c r="H505" s="355" t="s">
        <v>15618</v>
      </c>
      <c r="I505" s="356" t="s">
        <v>15618</v>
      </c>
      <c r="J505" s="356" t="s">
        <v>15618</v>
      </c>
      <c r="K505" s="357"/>
      <c r="L505" s="357"/>
      <c r="M505" s="357"/>
      <c r="N505" s="357"/>
      <c r="O505" s="357"/>
      <c r="P505" s="358"/>
      <c r="Q505" s="35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si="70"/>
        <v>0</v>
      </c>
      <c r="Y505" s="271"/>
      <c r="Z505" s="271"/>
      <c r="AB505" s="273" t="str">
        <f t="shared" si="71"/>
        <v/>
      </c>
    </row>
    <row r="506" spans="1:28" s="272" customFormat="1" ht="20.399999999999999">
      <c r="A506" s="214"/>
      <c r="B506" s="215" t="s">
        <v>15618</v>
      </c>
      <c r="C506" s="354" t="s">
        <v>15618</v>
      </c>
      <c r="D506" s="278"/>
      <c r="E506" s="215" t="s">
        <v>15618</v>
      </c>
      <c r="F506" s="215" t="s">
        <v>15618</v>
      </c>
      <c r="G506" s="215" t="s">
        <v>15618</v>
      </c>
      <c r="H506" s="355" t="s">
        <v>15618</v>
      </c>
      <c r="I506" s="356" t="s">
        <v>15618</v>
      </c>
      <c r="J506" s="356" t="s">
        <v>15618</v>
      </c>
      <c r="K506" s="357"/>
      <c r="L506" s="357"/>
      <c r="M506" s="357"/>
      <c r="N506" s="357"/>
      <c r="O506" s="357"/>
      <c r="P506" s="358"/>
      <c r="Q506" s="35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si="70"/>
        <v>0</v>
      </c>
      <c r="Y506" s="271"/>
      <c r="Z506" s="271"/>
      <c r="AB506" s="273" t="str">
        <f t="shared" si="71"/>
        <v/>
      </c>
    </row>
    <row r="507" spans="1:28" s="272" customFormat="1" ht="20.399999999999999">
      <c r="A507" s="214"/>
      <c r="B507" s="215" t="s">
        <v>15618</v>
      </c>
      <c r="C507" s="354" t="s">
        <v>15618</v>
      </c>
      <c r="D507" s="278"/>
      <c r="E507" s="215" t="s">
        <v>15618</v>
      </c>
      <c r="F507" s="215" t="s">
        <v>15618</v>
      </c>
      <c r="G507" s="215" t="s">
        <v>15618</v>
      </c>
      <c r="H507" s="355" t="s">
        <v>15618</v>
      </c>
      <c r="I507" s="356" t="s">
        <v>15618</v>
      </c>
      <c r="J507" s="356" t="s">
        <v>15618</v>
      </c>
      <c r="K507" s="357"/>
      <c r="L507" s="357"/>
      <c r="M507" s="357"/>
      <c r="N507" s="357"/>
      <c r="O507" s="357"/>
      <c r="P507" s="358"/>
      <c r="Q507" s="35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si="70"/>
        <v>0</v>
      </c>
      <c r="Y507" s="271"/>
      <c r="Z507" s="271"/>
      <c r="AB507" s="273" t="str">
        <f t="shared" si="71"/>
        <v/>
      </c>
    </row>
    <row r="508" spans="1:28" s="272" customFormat="1" ht="20.399999999999999">
      <c r="A508" s="214"/>
      <c r="B508" s="215" t="s">
        <v>15618</v>
      </c>
      <c r="C508" s="354" t="s">
        <v>15618</v>
      </c>
      <c r="D508" s="278"/>
      <c r="E508" s="215" t="s">
        <v>15618</v>
      </c>
      <c r="F508" s="215" t="s">
        <v>15618</v>
      </c>
      <c r="G508" s="215" t="s">
        <v>15618</v>
      </c>
      <c r="H508" s="355" t="s">
        <v>15618</v>
      </c>
      <c r="I508" s="356" t="s">
        <v>15618</v>
      </c>
      <c r="J508" s="356" t="s">
        <v>15618</v>
      </c>
      <c r="K508" s="357"/>
      <c r="L508" s="357"/>
      <c r="M508" s="357"/>
      <c r="N508" s="357"/>
      <c r="O508" s="357"/>
      <c r="P508" s="358"/>
      <c r="Q508" s="35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si="70"/>
        <v>0</v>
      </c>
      <c r="Y508" s="271"/>
      <c r="Z508" s="271"/>
      <c r="AB508" s="273" t="str">
        <f t="shared" si="71"/>
        <v/>
      </c>
    </row>
    <row r="509" spans="1:28" s="272" customFormat="1" ht="20.399999999999999">
      <c r="A509" s="214"/>
      <c r="B509" s="215" t="s">
        <v>15618</v>
      </c>
      <c r="C509" s="354" t="s">
        <v>15618</v>
      </c>
      <c r="D509" s="278"/>
      <c r="E509" s="215" t="s">
        <v>15618</v>
      </c>
      <c r="F509" s="215" t="s">
        <v>15618</v>
      </c>
      <c r="G509" s="215" t="s">
        <v>15618</v>
      </c>
      <c r="H509" s="355" t="s">
        <v>15618</v>
      </c>
      <c r="I509" s="356" t="s">
        <v>15618</v>
      </c>
      <c r="J509" s="356" t="s">
        <v>15618</v>
      </c>
      <c r="K509" s="357"/>
      <c r="L509" s="357"/>
      <c r="M509" s="357"/>
      <c r="N509" s="357"/>
      <c r="O509" s="357"/>
      <c r="P509" s="358"/>
      <c r="Q509" s="35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si="70"/>
        <v>0</v>
      </c>
      <c r="Y509" s="271"/>
      <c r="Z509" s="271"/>
      <c r="AB509" s="273" t="str">
        <f t="shared" si="71"/>
        <v/>
      </c>
    </row>
    <row r="510" spans="1:28" s="272" customFormat="1" ht="20.399999999999999">
      <c r="A510" s="214"/>
      <c r="B510" s="215" t="s">
        <v>15618</v>
      </c>
      <c r="C510" s="354" t="s">
        <v>15618</v>
      </c>
      <c r="D510" s="278"/>
      <c r="E510" s="215" t="s">
        <v>15618</v>
      </c>
      <c r="F510" s="215" t="s">
        <v>15618</v>
      </c>
      <c r="G510" s="215" t="s">
        <v>15618</v>
      </c>
      <c r="H510" s="355" t="s">
        <v>15618</v>
      </c>
      <c r="I510" s="356" t="s">
        <v>15618</v>
      </c>
      <c r="J510" s="356" t="s">
        <v>15618</v>
      </c>
      <c r="K510" s="357"/>
      <c r="L510" s="357"/>
      <c r="M510" s="357"/>
      <c r="N510" s="357"/>
      <c r="O510" s="357"/>
      <c r="P510" s="358"/>
      <c r="Q510" s="35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si="70"/>
        <v>0</v>
      </c>
      <c r="Y510" s="271"/>
      <c r="Z510" s="271"/>
      <c r="AB510" s="273" t="str">
        <f t="shared" si="71"/>
        <v/>
      </c>
    </row>
    <row r="511" spans="1:28" s="272" customFormat="1" ht="20.399999999999999">
      <c r="A511" s="214"/>
      <c r="B511" s="215" t="s">
        <v>15618</v>
      </c>
      <c r="C511" s="354" t="s">
        <v>15618</v>
      </c>
      <c r="D511" s="278"/>
      <c r="E511" s="215" t="s">
        <v>15618</v>
      </c>
      <c r="F511" s="215" t="s">
        <v>15618</v>
      </c>
      <c r="G511" s="215" t="s">
        <v>15618</v>
      </c>
      <c r="H511" s="355" t="s">
        <v>15618</v>
      </c>
      <c r="I511" s="356" t="s">
        <v>15618</v>
      </c>
      <c r="J511" s="356" t="s">
        <v>15618</v>
      </c>
      <c r="K511" s="357"/>
      <c r="L511" s="357"/>
      <c r="M511" s="357"/>
      <c r="N511" s="357"/>
      <c r="O511" s="357"/>
      <c r="P511" s="358"/>
      <c r="Q511" s="35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si="70"/>
        <v>0</v>
      </c>
      <c r="Y511" s="271"/>
      <c r="Z511" s="271"/>
      <c r="AB511" s="273" t="str">
        <f t="shared" si="71"/>
        <v/>
      </c>
    </row>
    <row r="512" spans="1:28" s="272" customFormat="1" ht="20.399999999999999">
      <c r="A512" s="214"/>
      <c r="B512" s="215" t="s">
        <v>15618</v>
      </c>
      <c r="C512" s="354" t="s">
        <v>15618</v>
      </c>
      <c r="D512" s="278"/>
      <c r="E512" s="215" t="s">
        <v>15618</v>
      </c>
      <c r="F512" s="215" t="s">
        <v>15618</v>
      </c>
      <c r="G512" s="215" t="s">
        <v>15618</v>
      </c>
      <c r="H512" s="355" t="s">
        <v>15618</v>
      </c>
      <c r="I512" s="356" t="s">
        <v>15618</v>
      </c>
      <c r="J512" s="356" t="s">
        <v>15618</v>
      </c>
      <c r="K512" s="357"/>
      <c r="L512" s="357"/>
      <c r="M512" s="357"/>
      <c r="N512" s="357"/>
      <c r="O512" s="357"/>
      <c r="P512" s="358"/>
      <c r="Q512" s="35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si="70"/>
        <v>0</v>
      </c>
      <c r="Y512" s="271"/>
      <c r="Z512" s="271"/>
      <c r="AB512" s="273" t="str">
        <f t="shared" si="71"/>
        <v/>
      </c>
    </row>
    <row r="513" spans="1:28" s="272" customFormat="1" ht="20.399999999999999">
      <c r="A513" s="214"/>
      <c r="B513" s="215" t="s">
        <v>15618</v>
      </c>
      <c r="C513" s="354" t="s">
        <v>15618</v>
      </c>
      <c r="D513" s="278"/>
      <c r="E513" s="215" t="s">
        <v>15618</v>
      </c>
      <c r="F513" s="215" t="s">
        <v>15618</v>
      </c>
      <c r="G513" s="215" t="s">
        <v>15618</v>
      </c>
      <c r="H513" s="355" t="s">
        <v>15618</v>
      </c>
      <c r="I513" s="356" t="s">
        <v>15618</v>
      </c>
      <c r="J513" s="356" t="s">
        <v>15618</v>
      </c>
      <c r="K513" s="357"/>
      <c r="L513" s="357"/>
      <c r="M513" s="357"/>
      <c r="N513" s="357"/>
      <c r="O513" s="357"/>
      <c r="P513" s="358"/>
      <c r="Q513" s="35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si="70"/>
        <v>0</v>
      </c>
      <c r="Y513" s="271"/>
      <c r="Z513" s="271"/>
      <c r="AB513" s="273" t="str">
        <f t="shared" si="71"/>
        <v/>
      </c>
    </row>
    <row r="514" spans="1:28" s="272" customFormat="1" ht="20.399999999999999">
      <c r="A514" s="214"/>
      <c r="B514" s="215" t="s">
        <v>15618</v>
      </c>
      <c r="C514" s="354" t="s">
        <v>15618</v>
      </c>
      <c r="D514" s="278"/>
      <c r="E514" s="215" t="s">
        <v>15618</v>
      </c>
      <c r="F514" s="215" t="s">
        <v>15618</v>
      </c>
      <c r="G514" s="215" t="s">
        <v>15618</v>
      </c>
      <c r="H514" s="355" t="s">
        <v>15618</v>
      </c>
      <c r="I514" s="356" t="s">
        <v>15618</v>
      </c>
      <c r="J514" s="356" t="s">
        <v>15618</v>
      </c>
      <c r="K514" s="357"/>
      <c r="L514" s="357"/>
      <c r="M514" s="357"/>
      <c r="N514" s="357"/>
      <c r="O514" s="357"/>
      <c r="P514" s="358"/>
      <c r="Q514" s="35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si="70"/>
        <v>0</v>
      </c>
      <c r="Y514" s="271"/>
      <c r="Z514" s="271"/>
      <c r="AB514" s="273" t="str">
        <f t="shared" si="71"/>
        <v/>
      </c>
    </row>
    <row r="515" spans="1:28" s="272" customFormat="1" ht="20.399999999999999">
      <c r="A515" s="214"/>
      <c r="B515" s="215" t="s">
        <v>15618</v>
      </c>
      <c r="C515" s="354" t="s">
        <v>15618</v>
      </c>
      <c r="D515" s="278"/>
      <c r="E515" s="215" t="s">
        <v>15618</v>
      </c>
      <c r="F515" s="215" t="s">
        <v>15618</v>
      </c>
      <c r="G515" s="215" t="s">
        <v>15618</v>
      </c>
      <c r="H515" s="355" t="s">
        <v>15618</v>
      </c>
      <c r="I515" s="356" t="s">
        <v>15618</v>
      </c>
      <c r="J515" s="356" t="s">
        <v>15618</v>
      </c>
      <c r="K515" s="357"/>
      <c r="L515" s="357"/>
      <c r="M515" s="357"/>
      <c r="N515" s="357"/>
      <c r="O515" s="357"/>
      <c r="P515" s="358"/>
      <c r="Q515" s="35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si="70"/>
        <v>0</v>
      </c>
      <c r="Y515" s="271"/>
      <c r="Z515" s="271"/>
      <c r="AB515" s="273" t="str">
        <f t="shared" si="71"/>
        <v/>
      </c>
    </row>
    <row r="516" spans="1:28" s="272" customFormat="1" ht="20.399999999999999">
      <c r="A516" s="214"/>
      <c r="B516" s="215" t="s">
        <v>15618</v>
      </c>
      <c r="C516" s="354" t="s">
        <v>15618</v>
      </c>
      <c r="D516" s="278"/>
      <c r="E516" s="215" t="s">
        <v>15618</v>
      </c>
      <c r="F516" s="215" t="s">
        <v>15618</v>
      </c>
      <c r="G516" s="215" t="s">
        <v>15618</v>
      </c>
      <c r="H516" s="355" t="s">
        <v>15618</v>
      </c>
      <c r="I516" s="356" t="s">
        <v>15618</v>
      </c>
      <c r="J516" s="356" t="s">
        <v>15618</v>
      </c>
      <c r="K516" s="357"/>
      <c r="L516" s="357"/>
      <c r="M516" s="357"/>
      <c r="N516" s="357"/>
      <c r="O516" s="357"/>
      <c r="P516" s="358"/>
      <c r="Q516" s="359"/>
      <c r="R516" s="215" t="str">
        <f ca="1">IF(ISERROR($V516),"",OFFSET('Smelter Look-up'!$C$4,$V516-4,0)&amp;"")</f>
        <v/>
      </c>
      <c r="S516" s="222" t="str">
        <f t="shared" ref="S516" ca="1" si="72">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 si="73">IF(AND(C516="Smelter not listed",OR(LEN(D516)=0,LEN(E516)=0)),1,0)</f>
        <v>0</v>
      </c>
      <c r="Y516" s="271"/>
      <c r="Z516" s="271"/>
      <c r="AB516" s="273" t="str">
        <f t="shared" ref="AB516" si="74">B516&amp;C516</f>
        <v/>
      </c>
    </row>
    <row r="517" spans="1:28" s="272" customFormat="1" ht="20.399999999999999">
      <c r="A517" s="214"/>
      <c r="B517" s="215" t="s">
        <v>15618</v>
      </c>
      <c r="C517" s="354" t="s">
        <v>15618</v>
      </c>
      <c r="D517" s="278"/>
      <c r="E517" s="215" t="s">
        <v>15618</v>
      </c>
      <c r="F517" s="215" t="s">
        <v>15618</v>
      </c>
      <c r="G517" s="215" t="s">
        <v>15618</v>
      </c>
      <c r="H517" s="355" t="s">
        <v>15618</v>
      </c>
      <c r="I517" s="356" t="s">
        <v>15618</v>
      </c>
      <c r="J517" s="356" t="s">
        <v>15618</v>
      </c>
      <c r="K517" s="357"/>
      <c r="L517" s="357"/>
      <c r="M517" s="357"/>
      <c r="N517" s="357"/>
      <c r="O517" s="357"/>
      <c r="P517" s="358"/>
      <c r="Q517" s="359"/>
      <c r="R517" s="215" t="str">
        <f ca="1">IF(ISERROR($V517),"",OFFSET('Smelter Look-up'!$C$4,$V517-4,0)&amp;"")</f>
        <v/>
      </c>
      <c r="S517" s="222" t="str">
        <f t="shared" ref="S517:S548" ca="1" si="75">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X548" si="76">IF(AND(C517="Smelter not listed",OR(LEN(D517)=0,LEN(E517)=0)),1,0)</f>
        <v>0</v>
      </c>
      <c r="Y517" s="271"/>
      <c r="Z517" s="271"/>
      <c r="AB517" s="273" t="str">
        <f t="shared" ref="AB517:AB548" si="77">B517&amp;C517</f>
        <v/>
      </c>
    </row>
    <row r="518" spans="1:28" s="272" customFormat="1" ht="20.399999999999999">
      <c r="A518" s="214"/>
      <c r="B518" s="215" t="s">
        <v>15618</v>
      </c>
      <c r="C518" s="354" t="s">
        <v>15618</v>
      </c>
      <c r="D518" s="278"/>
      <c r="E518" s="215" t="s">
        <v>15618</v>
      </c>
      <c r="F518" s="215" t="s">
        <v>15618</v>
      </c>
      <c r="G518" s="215" t="s">
        <v>15618</v>
      </c>
      <c r="H518" s="355" t="s">
        <v>15618</v>
      </c>
      <c r="I518" s="356" t="s">
        <v>15618</v>
      </c>
      <c r="J518" s="356" t="s">
        <v>15618</v>
      </c>
      <c r="K518" s="357"/>
      <c r="L518" s="357"/>
      <c r="M518" s="357"/>
      <c r="N518" s="357"/>
      <c r="O518" s="357"/>
      <c r="P518" s="358"/>
      <c r="Q518" s="35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si="76"/>
        <v>0</v>
      </c>
      <c r="Y518" s="271"/>
      <c r="Z518" s="271"/>
      <c r="AB518" s="273" t="str">
        <f t="shared" si="77"/>
        <v/>
      </c>
    </row>
    <row r="519" spans="1:28" s="272" customFormat="1" ht="20.399999999999999">
      <c r="A519" s="214"/>
      <c r="B519" s="215" t="s">
        <v>15618</v>
      </c>
      <c r="C519" s="354" t="s">
        <v>15618</v>
      </c>
      <c r="D519" s="278"/>
      <c r="E519" s="215" t="s">
        <v>15618</v>
      </c>
      <c r="F519" s="215" t="s">
        <v>15618</v>
      </c>
      <c r="G519" s="215" t="s">
        <v>15618</v>
      </c>
      <c r="H519" s="355" t="s">
        <v>15618</v>
      </c>
      <c r="I519" s="356" t="s">
        <v>15618</v>
      </c>
      <c r="J519" s="356" t="s">
        <v>15618</v>
      </c>
      <c r="K519" s="357"/>
      <c r="L519" s="357"/>
      <c r="M519" s="357"/>
      <c r="N519" s="357"/>
      <c r="O519" s="357"/>
      <c r="P519" s="358"/>
      <c r="Q519" s="35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si="76"/>
        <v>0</v>
      </c>
      <c r="Y519" s="271"/>
      <c r="Z519" s="271"/>
      <c r="AB519" s="273" t="str">
        <f t="shared" si="77"/>
        <v/>
      </c>
    </row>
    <row r="520" spans="1:28" s="272" customFormat="1" ht="20.399999999999999">
      <c r="A520" s="214"/>
      <c r="B520" s="215" t="s">
        <v>15618</v>
      </c>
      <c r="C520" s="354" t="s">
        <v>15618</v>
      </c>
      <c r="D520" s="278"/>
      <c r="E520" s="215" t="s">
        <v>15618</v>
      </c>
      <c r="F520" s="215" t="s">
        <v>15618</v>
      </c>
      <c r="G520" s="215" t="s">
        <v>15618</v>
      </c>
      <c r="H520" s="355" t="s">
        <v>15618</v>
      </c>
      <c r="I520" s="356" t="s">
        <v>15618</v>
      </c>
      <c r="J520" s="356" t="s">
        <v>15618</v>
      </c>
      <c r="K520" s="357"/>
      <c r="L520" s="357"/>
      <c r="M520" s="357"/>
      <c r="N520" s="357"/>
      <c r="O520" s="357"/>
      <c r="P520" s="358"/>
      <c r="Q520" s="35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si="76"/>
        <v>0</v>
      </c>
      <c r="Y520" s="271"/>
      <c r="Z520" s="271"/>
      <c r="AB520" s="273" t="str">
        <f t="shared" si="77"/>
        <v/>
      </c>
    </row>
    <row r="521" spans="1:28" s="272" customFormat="1" ht="20.399999999999999">
      <c r="A521" s="214"/>
      <c r="B521" s="215" t="s">
        <v>15618</v>
      </c>
      <c r="C521" s="354" t="s">
        <v>15618</v>
      </c>
      <c r="D521" s="278"/>
      <c r="E521" s="215" t="s">
        <v>15618</v>
      </c>
      <c r="F521" s="215" t="s">
        <v>15618</v>
      </c>
      <c r="G521" s="215" t="s">
        <v>15618</v>
      </c>
      <c r="H521" s="355" t="s">
        <v>15618</v>
      </c>
      <c r="I521" s="356" t="s">
        <v>15618</v>
      </c>
      <c r="J521" s="356" t="s">
        <v>15618</v>
      </c>
      <c r="K521" s="357"/>
      <c r="L521" s="357"/>
      <c r="M521" s="357"/>
      <c r="N521" s="357"/>
      <c r="O521" s="357"/>
      <c r="P521" s="358"/>
      <c r="Q521" s="35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si="76"/>
        <v>0</v>
      </c>
      <c r="Y521" s="271"/>
      <c r="Z521" s="271"/>
      <c r="AB521" s="273" t="str">
        <f t="shared" si="77"/>
        <v/>
      </c>
    </row>
    <row r="522" spans="1:28" s="272" customFormat="1" ht="20.399999999999999">
      <c r="A522" s="214"/>
      <c r="B522" s="215" t="s">
        <v>15618</v>
      </c>
      <c r="C522" s="354" t="s">
        <v>15618</v>
      </c>
      <c r="D522" s="278"/>
      <c r="E522" s="215" t="s">
        <v>15618</v>
      </c>
      <c r="F522" s="215" t="s">
        <v>15618</v>
      </c>
      <c r="G522" s="215" t="s">
        <v>15618</v>
      </c>
      <c r="H522" s="355" t="s">
        <v>15618</v>
      </c>
      <c r="I522" s="356" t="s">
        <v>15618</v>
      </c>
      <c r="J522" s="356" t="s">
        <v>15618</v>
      </c>
      <c r="K522" s="357"/>
      <c r="L522" s="357"/>
      <c r="M522" s="357"/>
      <c r="N522" s="357"/>
      <c r="O522" s="357"/>
      <c r="P522" s="358"/>
      <c r="Q522" s="35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si="76"/>
        <v>0</v>
      </c>
      <c r="Y522" s="271"/>
      <c r="Z522" s="271"/>
      <c r="AB522" s="273" t="str">
        <f t="shared" si="77"/>
        <v/>
      </c>
    </row>
    <row r="523" spans="1:28" s="272" customFormat="1" ht="20.399999999999999">
      <c r="A523" s="214"/>
      <c r="B523" s="215" t="s">
        <v>15618</v>
      </c>
      <c r="C523" s="354" t="s">
        <v>15618</v>
      </c>
      <c r="D523" s="278"/>
      <c r="E523" s="215" t="s">
        <v>15618</v>
      </c>
      <c r="F523" s="215" t="s">
        <v>15618</v>
      </c>
      <c r="G523" s="215" t="s">
        <v>15618</v>
      </c>
      <c r="H523" s="355" t="s">
        <v>15618</v>
      </c>
      <c r="I523" s="356" t="s">
        <v>15618</v>
      </c>
      <c r="J523" s="356" t="s">
        <v>15618</v>
      </c>
      <c r="K523" s="357"/>
      <c r="L523" s="357"/>
      <c r="M523" s="357"/>
      <c r="N523" s="357"/>
      <c r="O523" s="357"/>
      <c r="P523" s="358"/>
      <c r="Q523" s="35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si="76"/>
        <v>0</v>
      </c>
      <c r="Y523" s="271"/>
      <c r="Z523" s="271"/>
      <c r="AB523" s="273" t="str">
        <f t="shared" si="77"/>
        <v/>
      </c>
    </row>
    <row r="524" spans="1:28" s="272" customFormat="1" ht="20.399999999999999">
      <c r="A524" s="214"/>
      <c r="B524" s="215" t="s">
        <v>15618</v>
      </c>
      <c r="C524" s="354" t="s">
        <v>15618</v>
      </c>
      <c r="D524" s="278"/>
      <c r="E524" s="215" t="s">
        <v>15618</v>
      </c>
      <c r="F524" s="215" t="s">
        <v>15618</v>
      </c>
      <c r="G524" s="215" t="s">
        <v>15618</v>
      </c>
      <c r="H524" s="355" t="s">
        <v>15618</v>
      </c>
      <c r="I524" s="356" t="s">
        <v>15618</v>
      </c>
      <c r="J524" s="356" t="s">
        <v>15618</v>
      </c>
      <c r="K524" s="357"/>
      <c r="L524" s="357"/>
      <c r="M524" s="357"/>
      <c r="N524" s="357"/>
      <c r="O524" s="357"/>
      <c r="P524" s="358"/>
      <c r="Q524" s="35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si="76"/>
        <v>0</v>
      </c>
      <c r="Y524" s="271"/>
      <c r="Z524" s="271"/>
      <c r="AB524" s="273" t="str">
        <f t="shared" si="77"/>
        <v/>
      </c>
    </row>
    <row r="525" spans="1:28" s="272" customFormat="1" ht="20.399999999999999">
      <c r="A525" s="214"/>
      <c r="B525" s="215" t="s">
        <v>15618</v>
      </c>
      <c r="C525" s="354" t="s">
        <v>15618</v>
      </c>
      <c r="D525" s="278"/>
      <c r="E525" s="215" t="s">
        <v>15618</v>
      </c>
      <c r="F525" s="215" t="s">
        <v>15618</v>
      </c>
      <c r="G525" s="215" t="s">
        <v>15618</v>
      </c>
      <c r="H525" s="355" t="s">
        <v>15618</v>
      </c>
      <c r="I525" s="356" t="s">
        <v>15618</v>
      </c>
      <c r="J525" s="356" t="s">
        <v>15618</v>
      </c>
      <c r="K525" s="357"/>
      <c r="L525" s="357"/>
      <c r="M525" s="357"/>
      <c r="N525" s="357"/>
      <c r="O525" s="357"/>
      <c r="P525" s="358"/>
      <c r="Q525" s="35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si="76"/>
        <v>0</v>
      </c>
      <c r="Y525" s="271"/>
      <c r="Z525" s="271"/>
      <c r="AB525" s="273" t="str">
        <f t="shared" si="77"/>
        <v/>
      </c>
    </row>
    <row r="526" spans="1:28" s="272" customFormat="1" ht="20.399999999999999">
      <c r="A526" s="214"/>
      <c r="B526" s="215" t="s">
        <v>15618</v>
      </c>
      <c r="C526" s="354" t="s">
        <v>15618</v>
      </c>
      <c r="D526" s="278"/>
      <c r="E526" s="215" t="s">
        <v>15618</v>
      </c>
      <c r="F526" s="215" t="s">
        <v>15618</v>
      </c>
      <c r="G526" s="215" t="s">
        <v>15618</v>
      </c>
      <c r="H526" s="355" t="s">
        <v>15618</v>
      </c>
      <c r="I526" s="356" t="s">
        <v>15618</v>
      </c>
      <c r="J526" s="356" t="s">
        <v>15618</v>
      </c>
      <c r="K526" s="357"/>
      <c r="L526" s="357"/>
      <c r="M526" s="357"/>
      <c r="N526" s="357"/>
      <c r="O526" s="357"/>
      <c r="P526" s="358"/>
      <c r="Q526" s="35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si="76"/>
        <v>0</v>
      </c>
      <c r="Y526" s="271"/>
      <c r="Z526" s="271"/>
      <c r="AB526" s="273" t="str">
        <f t="shared" si="77"/>
        <v/>
      </c>
    </row>
    <row r="527" spans="1:28" s="272" customFormat="1" ht="20.399999999999999">
      <c r="A527" s="214"/>
      <c r="B527" s="215" t="s">
        <v>15618</v>
      </c>
      <c r="C527" s="354" t="s">
        <v>15618</v>
      </c>
      <c r="D527" s="278"/>
      <c r="E527" s="215" t="s">
        <v>15618</v>
      </c>
      <c r="F527" s="215" t="s">
        <v>15618</v>
      </c>
      <c r="G527" s="215" t="s">
        <v>15618</v>
      </c>
      <c r="H527" s="355" t="s">
        <v>15618</v>
      </c>
      <c r="I527" s="356" t="s">
        <v>15618</v>
      </c>
      <c r="J527" s="356" t="s">
        <v>15618</v>
      </c>
      <c r="K527" s="357"/>
      <c r="L527" s="357"/>
      <c r="M527" s="357"/>
      <c r="N527" s="357"/>
      <c r="O527" s="357"/>
      <c r="P527" s="358"/>
      <c r="Q527" s="35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si="76"/>
        <v>0</v>
      </c>
      <c r="Y527" s="271"/>
      <c r="Z527" s="271"/>
      <c r="AB527" s="273" t="str">
        <f t="shared" si="77"/>
        <v/>
      </c>
    </row>
    <row r="528" spans="1:28" s="272" customFormat="1" ht="20.399999999999999">
      <c r="A528" s="214"/>
      <c r="B528" s="215" t="s">
        <v>15618</v>
      </c>
      <c r="C528" s="354" t="s">
        <v>15618</v>
      </c>
      <c r="D528" s="278"/>
      <c r="E528" s="215" t="s">
        <v>15618</v>
      </c>
      <c r="F528" s="215" t="s">
        <v>15618</v>
      </c>
      <c r="G528" s="215" t="s">
        <v>15618</v>
      </c>
      <c r="H528" s="355" t="s">
        <v>15618</v>
      </c>
      <c r="I528" s="356" t="s">
        <v>15618</v>
      </c>
      <c r="J528" s="356" t="s">
        <v>15618</v>
      </c>
      <c r="K528" s="357"/>
      <c r="L528" s="357"/>
      <c r="M528" s="357"/>
      <c r="N528" s="357"/>
      <c r="O528" s="357"/>
      <c r="P528" s="358"/>
      <c r="Q528" s="35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si="76"/>
        <v>0</v>
      </c>
      <c r="Y528" s="271"/>
      <c r="Z528" s="271"/>
      <c r="AB528" s="273" t="str">
        <f t="shared" si="77"/>
        <v/>
      </c>
    </row>
    <row r="529" spans="1:28" s="272" customFormat="1" ht="20.399999999999999">
      <c r="A529" s="214"/>
      <c r="B529" s="215" t="s">
        <v>15618</v>
      </c>
      <c r="C529" s="354" t="s">
        <v>15618</v>
      </c>
      <c r="D529" s="278"/>
      <c r="E529" s="215" t="s">
        <v>15618</v>
      </c>
      <c r="F529" s="215" t="s">
        <v>15618</v>
      </c>
      <c r="G529" s="215" t="s">
        <v>15618</v>
      </c>
      <c r="H529" s="355" t="s">
        <v>15618</v>
      </c>
      <c r="I529" s="356" t="s">
        <v>15618</v>
      </c>
      <c r="J529" s="356" t="s">
        <v>15618</v>
      </c>
      <c r="K529" s="357"/>
      <c r="L529" s="357"/>
      <c r="M529" s="357"/>
      <c r="N529" s="357"/>
      <c r="O529" s="357"/>
      <c r="P529" s="358"/>
      <c r="Q529" s="35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si="76"/>
        <v>0</v>
      </c>
      <c r="Y529" s="271"/>
      <c r="Z529" s="271"/>
      <c r="AB529" s="273" t="str">
        <f t="shared" si="77"/>
        <v/>
      </c>
    </row>
    <row r="530" spans="1:28" s="272" customFormat="1" ht="20.399999999999999">
      <c r="A530" s="214"/>
      <c r="B530" s="215" t="s">
        <v>15618</v>
      </c>
      <c r="C530" s="354" t="s">
        <v>15618</v>
      </c>
      <c r="D530" s="278"/>
      <c r="E530" s="215" t="s">
        <v>15618</v>
      </c>
      <c r="F530" s="215" t="s">
        <v>15618</v>
      </c>
      <c r="G530" s="215" t="s">
        <v>15618</v>
      </c>
      <c r="H530" s="355" t="s">
        <v>15618</v>
      </c>
      <c r="I530" s="356" t="s">
        <v>15618</v>
      </c>
      <c r="J530" s="356" t="s">
        <v>15618</v>
      </c>
      <c r="K530" s="357"/>
      <c r="L530" s="357"/>
      <c r="M530" s="357"/>
      <c r="N530" s="357"/>
      <c r="O530" s="357"/>
      <c r="P530" s="358"/>
      <c r="Q530" s="35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si="76"/>
        <v>0</v>
      </c>
      <c r="Y530" s="271"/>
      <c r="Z530" s="271"/>
      <c r="AB530" s="273" t="str">
        <f t="shared" si="77"/>
        <v/>
      </c>
    </row>
    <row r="531" spans="1:28" s="272" customFormat="1" ht="20.399999999999999">
      <c r="A531" s="214"/>
      <c r="B531" s="215" t="s">
        <v>15618</v>
      </c>
      <c r="C531" s="354" t="s">
        <v>15618</v>
      </c>
      <c r="D531" s="278"/>
      <c r="E531" s="215" t="s">
        <v>15618</v>
      </c>
      <c r="F531" s="215" t="s">
        <v>15618</v>
      </c>
      <c r="G531" s="215" t="s">
        <v>15618</v>
      </c>
      <c r="H531" s="355" t="s">
        <v>15618</v>
      </c>
      <c r="I531" s="356" t="s">
        <v>15618</v>
      </c>
      <c r="J531" s="356" t="s">
        <v>15618</v>
      </c>
      <c r="K531" s="357"/>
      <c r="L531" s="357"/>
      <c r="M531" s="357"/>
      <c r="N531" s="357"/>
      <c r="O531" s="357"/>
      <c r="P531" s="358"/>
      <c r="Q531" s="35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si="76"/>
        <v>0</v>
      </c>
      <c r="Y531" s="271"/>
      <c r="Z531" s="271"/>
      <c r="AB531" s="273" t="str">
        <f t="shared" si="77"/>
        <v/>
      </c>
    </row>
    <row r="532" spans="1:28" s="272" customFormat="1" ht="20.399999999999999">
      <c r="A532" s="214"/>
      <c r="B532" s="215" t="s">
        <v>15618</v>
      </c>
      <c r="C532" s="354" t="s">
        <v>15618</v>
      </c>
      <c r="D532" s="278"/>
      <c r="E532" s="215" t="s">
        <v>15618</v>
      </c>
      <c r="F532" s="215" t="s">
        <v>15618</v>
      </c>
      <c r="G532" s="215" t="s">
        <v>15618</v>
      </c>
      <c r="H532" s="355" t="s">
        <v>15618</v>
      </c>
      <c r="I532" s="356" t="s">
        <v>15618</v>
      </c>
      <c r="J532" s="356" t="s">
        <v>15618</v>
      </c>
      <c r="K532" s="357"/>
      <c r="L532" s="357"/>
      <c r="M532" s="357"/>
      <c r="N532" s="357"/>
      <c r="O532" s="357"/>
      <c r="P532" s="358"/>
      <c r="Q532" s="35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si="76"/>
        <v>0</v>
      </c>
      <c r="Y532" s="271"/>
      <c r="Z532" s="271"/>
      <c r="AB532" s="273" t="str">
        <f t="shared" si="77"/>
        <v/>
      </c>
    </row>
    <row r="533" spans="1:28" s="272" customFormat="1" ht="20.399999999999999">
      <c r="A533" s="214"/>
      <c r="B533" s="215" t="s">
        <v>15618</v>
      </c>
      <c r="C533" s="354" t="s">
        <v>15618</v>
      </c>
      <c r="D533" s="278"/>
      <c r="E533" s="215" t="s">
        <v>15618</v>
      </c>
      <c r="F533" s="215" t="s">
        <v>15618</v>
      </c>
      <c r="G533" s="215" t="s">
        <v>15618</v>
      </c>
      <c r="H533" s="355" t="s">
        <v>15618</v>
      </c>
      <c r="I533" s="356" t="s">
        <v>15618</v>
      </c>
      <c r="J533" s="356" t="s">
        <v>15618</v>
      </c>
      <c r="K533" s="357"/>
      <c r="L533" s="357"/>
      <c r="M533" s="357"/>
      <c r="N533" s="357"/>
      <c r="O533" s="357"/>
      <c r="P533" s="358"/>
      <c r="Q533" s="35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si="76"/>
        <v>0</v>
      </c>
      <c r="Y533" s="271"/>
      <c r="Z533" s="271"/>
      <c r="AB533" s="273" t="str">
        <f t="shared" si="77"/>
        <v/>
      </c>
    </row>
    <row r="534" spans="1:28" s="272" customFormat="1" ht="20.399999999999999">
      <c r="A534" s="214"/>
      <c r="B534" s="215" t="s">
        <v>15618</v>
      </c>
      <c r="C534" s="354" t="s">
        <v>15618</v>
      </c>
      <c r="D534" s="278"/>
      <c r="E534" s="215" t="s">
        <v>15618</v>
      </c>
      <c r="F534" s="215" t="s">
        <v>15618</v>
      </c>
      <c r="G534" s="215" t="s">
        <v>15618</v>
      </c>
      <c r="H534" s="355" t="s">
        <v>15618</v>
      </c>
      <c r="I534" s="356" t="s">
        <v>15618</v>
      </c>
      <c r="J534" s="356" t="s">
        <v>15618</v>
      </c>
      <c r="K534" s="357"/>
      <c r="L534" s="357"/>
      <c r="M534" s="357"/>
      <c r="N534" s="357"/>
      <c r="O534" s="357"/>
      <c r="P534" s="358"/>
      <c r="Q534" s="35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si="76"/>
        <v>0</v>
      </c>
      <c r="Y534" s="271"/>
      <c r="Z534" s="271"/>
      <c r="AB534" s="273" t="str">
        <f t="shared" si="77"/>
        <v/>
      </c>
    </row>
    <row r="535" spans="1:28" s="272" customFormat="1" ht="20.399999999999999">
      <c r="A535" s="214"/>
      <c r="B535" s="215" t="s">
        <v>15618</v>
      </c>
      <c r="C535" s="354" t="s">
        <v>15618</v>
      </c>
      <c r="D535" s="278"/>
      <c r="E535" s="215" t="s">
        <v>15618</v>
      </c>
      <c r="F535" s="215" t="s">
        <v>15618</v>
      </c>
      <c r="G535" s="215" t="s">
        <v>15618</v>
      </c>
      <c r="H535" s="355" t="s">
        <v>15618</v>
      </c>
      <c r="I535" s="356" t="s">
        <v>15618</v>
      </c>
      <c r="J535" s="356" t="s">
        <v>15618</v>
      </c>
      <c r="K535" s="357"/>
      <c r="L535" s="357"/>
      <c r="M535" s="357"/>
      <c r="N535" s="357"/>
      <c r="O535" s="357"/>
      <c r="P535" s="358"/>
      <c r="Q535" s="35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si="76"/>
        <v>0</v>
      </c>
      <c r="Y535" s="271"/>
      <c r="Z535" s="271"/>
      <c r="AB535" s="273" t="str">
        <f t="shared" si="77"/>
        <v/>
      </c>
    </row>
    <row r="536" spans="1:28" s="272" customFormat="1" ht="20.399999999999999">
      <c r="A536" s="214"/>
      <c r="B536" s="215" t="s">
        <v>15618</v>
      </c>
      <c r="C536" s="354" t="s">
        <v>15618</v>
      </c>
      <c r="D536" s="278"/>
      <c r="E536" s="215" t="s">
        <v>15618</v>
      </c>
      <c r="F536" s="215" t="s">
        <v>15618</v>
      </c>
      <c r="G536" s="215" t="s">
        <v>15618</v>
      </c>
      <c r="H536" s="355" t="s">
        <v>15618</v>
      </c>
      <c r="I536" s="356" t="s">
        <v>15618</v>
      </c>
      <c r="J536" s="356" t="s">
        <v>15618</v>
      </c>
      <c r="K536" s="357"/>
      <c r="L536" s="357"/>
      <c r="M536" s="357"/>
      <c r="N536" s="357"/>
      <c r="O536" s="357"/>
      <c r="P536" s="358"/>
      <c r="Q536" s="35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si="76"/>
        <v>0</v>
      </c>
      <c r="Y536" s="271"/>
      <c r="Z536" s="271"/>
      <c r="AB536" s="273" t="str">
        <f t="shared" si="77"/>
        <v/>
      </c>
    </row>
    <row r="537" spans="1:28" s="272" customFormat="1" ht="20.399999999999999">
      <c r="A537" s="214"/>
      <c r="B537" s="215" t="s">
        <v>15618</v>
      </c>
      <c r="C537" s="354" t="s">
        <v>15618</v>
      </c>
      <c r="D537" s="278"/>
      <c r="E537" s="215" t="s">
        <v>15618</v>
      </c>
      <c r="F537" s="215" t="s">
        <v>15618</v>
      </c>
      <c r="G537" s="215" t="s">
        <v>15618</v>
      </c>
      <c r="H537" s="355" t="s">
        <v>15618</v>
      </c>
      <c r="I537" s="356" t="s">
        <v>15618</v>
      </c>
      <c r="J537" s="356" t="s">
        <v>15618</v>
      </c>
      <c r="K537" s="357"/>
      <c r="L537" s="357"/>
      <c r="M537" s="357"/>
      <c r="N537" s="357"/>
      <c r="O537" s="357"/>
      <c r="P537" s="358"/>
      <c r="Q537" s="35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si="76"/>
        <v>0</v>
      </c>
      <c r="Y537" s="271"/>
      <c r="Z537" s="271"/>
      <c r="AB537" s="273" t="str">
        <f t="shared" si="77"/>
        <v/>
      </c>
    </row>
    <row r="538" spans="1:28" s="272" customFormat="1" ht="20.399999999999999">
      <c r="A538" s="214"/>
      <c r="B538" s="215" t="s">
        <v>15618</v>
      </c>
      <c r="C538" s="354" t="s">
        <v>15618</v>
      </c>
      <c r="D538" s="278"/>
      <c r="E538" s="215" t="s">
        <v>15618</v>
      </c>
      <c r="F538" s="215" t="s">
        <v>15618</v>
      </c>
      <c r="G538" s="215" t="s">
        <v>15618</v>
      </c>
      <c r="H538" s="355" t="s">
        <v>15618</v>
      </c>
      <c r="I538" s="356" t="s">
        <v>15618</v>
      </c>
      <c r="J538" s="356" t="s">
        <v>15618</v>
      </c>
      <c r="K538" s="357"/>
      <c r="L538" s="357"/>
      <c r="M538" s="357"/>
      <c r="N538" s="357"/>
      <c r="O538" s="357"/>
      <c r="P538" s="358"/>
      <c r="Q538" s="35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si="76"/>
        <v>0</v>
      </c>
      <c r="Y538" s="271"/>
      <c r="Z538" s="271"/>
      <c r="AB538" s="273" t="str">
        <f t="shared" si="77"/>
        <v/>
      </c>
    </row>
    <row r="539" spans="1:28" s="272" customFormat="1" ht="20.399999999999999">
      <c r="A539" s="214"/>
      <c r="B539" s="215" t="s">
        <v>15618</v>
      </c>
      <c r="C539" s="354" t="s">
        <v>15618</v>
      </c>
      <c r="D539" s="278"/>
      <c r="E539" s="215" t="s">
        <v>15618</v>
      </c>
      <c r="F539" s="215" t="s">
        <v>15618</v>
      </c>
      <c r="G539" s="215" t="s">
        <v>15618</v>
      </c>
      <c r="H539" s="355" t="s">
        <v>15618</v>
      </c>
      <c r="I539" s="356" t="s">
        <v>15618</v>
      </c>
      <c r="J539" s="356" t="s">
        <v>15618</v>
      </c>
      <c r="K539" s="357"/>
      <c r="L539" s="357"/>
      <c r="M539" s="357"/>
      <c r="N539" s="357"/>
      <c r="O539" s="357"/>
      <c r="P539" s="358"/>
      <c r="Q539" s="35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si="76"/>
        <v>0</v>
      </c>
      <c r="Y539" s="271"/>
      <c r="Z539" s="271"/>
      <c r="AB539" s="273" t="str">
        <f t="shared" si="77"/>
        <v/>
      </c>
    </row>
    <row r="540" spans="1:28" s="272" customFormat="1" ht="20.399999999999999">
      <c r="A540" s="214"/>
      <c r="B540" s="215" t="s">
        <v>15618</v>
      </c>
      <c r="C540" s="354" t="s">
        <v>15618</v>
      </c>
      <c r="D540" s="278"/>
      <c r="E540" s="215" t="s">
        <v>15618</v>
      </c>
      <c r="F540" s="215" t="s">
        <v>15618</v>
      </c>
      <c r="G540" s="215" t="s">
        <v>15618</v>
      </c>
      <c r="H540" s="355" t="s">
        <v>15618</v>
      </c>
      <c r="I540" s="356" t="s">
        <v>15618</v>
      </c>
      <c r="J540" s="356" t="s">
        <v>15618</v>
      </c>
      <c r="K540" s="357"/>
      <c r="L540" s="357"/>
      <c r="M540" s="357"/>
      <c r="N540" s="357"/>
      <c r="O540" s="357"/>
      <c r="P540" s="358"/>
      <c r="Q540" s="35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si="76"/>
        <v>0</v>
      </c>
      <c r="Y540" s="271"/>
      <c r="Z540" s="271"/>
      <c r="AB540" s="273" t="str">
        <f t="shared" si="77"/>
        <v/>
      </c>
    </row>
    <row r="541" spans="1:28" s="272" customFormat="1" ht="20.399999999999999">
      <c r="A541" s="214"/>
      <c r="B541" s="215" t="s">
        <v>15618</v>
      </c>
      <c r="C541" s="354" t="s">
        <v>15618</v>
      </c>
      <c r="D541" s="278"/>
      <c r="E541" s="215" t="s">
        <v>15618</v>
      </c>
      <c r="F541" s="215" t="s">
        <v>15618</v>
      </c>
      <c r="G541" s="215" t="s">
        <v>15618</v>
      </c>
      <c r="H541" s="355" t="s">
        <v>15618</v>
      </c>
      <c r="I541" s="356" t="s">
        <v>15618</v>
      </c>
      <c r="J541" s="356" t="s">
        <v>15618</v>
      </c>
      <c r="K541" s="357"/>
      <c r="L541" s="357"/>
      <c r="M541" s="357"/>
      <c r="N541" s="357"/>
      <c r="O541" s="357"/>
      <c r="P541" s="358"/>
      <c r="Q541" s="35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si="76"/>
        <v>0</v>
      </c>
      <c r="Y541" s="271"/>
      <c r="Z541" s="271"/>
      <c r="AB541" s="273" t="str">
        <f t="shared" si="77"/>
        <v/>
      </c>
    </row>
    <row r="542" spans="1:28" s="272" customFormat="1" ht="20.399999999999999">
      <c r="A542" s="214"/>
      <c r="B542" s="215" t="s">
        <v>15618</v>
      </c>
      <c r="C542" s="354" t="s">
        <v>15618</v>
      </c>
      <c r="D542" s="278"/>
      <c r="E542" s="215" t="s">
        <v>15618</v>
      </c>
      <c r="F542" s="215" t="s">
        <v>15618</v>
      </c>
      <c r="G542" s="215" t="s">
        <v>15618</v>
      </c>
      <c r="H542" s="355" t="s">
        <v>15618</v>
      </c>
      <c r="I542" s="356" t="s">
        <v>15618</v>
      </c>
      <c r="J542" s="356" t="s">
        <v>15618</v>
      </c>
      <c r="K542" s="357"/>
      <c r="L542" s="357"/>
      <c r="M542" s="357"/>
      <c r="N542" s="357"/>
      <c r="O542" s="357"/>
      <c r="P542" s="358"/>
      <c r="Q542" s="35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si="76"/>
        <v>0</v>
      </c>
      <c r="Y542" s="271"/>
      <c r="Z542" s="271"/>
      <c r="AB542" s="273" t="str">
        <f t="shared" si="77"/>
        <v/>
      </c>
    </row>
    <row r="543" spans="1:28" s="272" customFormat="1" ht="20.399999999999999">
      <c r="A543" s="214"/>
      <c r="B543" s="215" t="s">
        <v>15618</v>
      </c>
      <c r="C543" s="354" t="s">
        <v>15618</v>
      </c>
      <c r="D543" s="278"/>
      <c r="E543" s="215" t="s">
        <v>15618</v>
      </c>
      <c r="F543" s="215" t="s">
        <v>15618</v>
      </c>
      <c r="G543" s="215" t="s">
        <v>15618</v>
      </c>
      <c r="H543" s="355" t="s">
        <v>15618</v>
      </c>
      <c r="I543" s="356" t="s">
        <v>15618</v>
      </c>
      <c r="J543" s="356" t="s">
        <v>15618</v>
      </c>
      <c r="K543" s="357"/>
      <c r="L543" s="357"/>
      <c r="M543" s="357"/>
      <c r="N543" s="357"/>
      <c r="O543" s="357"/>
      <c r="P543" s="358"/>
      <c r="Q543" s="35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si="76"/>
        <v>0</v>
      </c>
      <c r="Y543" s="271"/>
      <c r="Z543" s="271"/>
      <c r="AB543" s="273" t="str">
        <f t="shared" si="77"/>
        <v/>
      </c>
    </row>
    <row r="544" spans="1:28" s="272" customFormat="1" ht="20.399999999999999">
      <c r="A544" s="214"/>
      <c r="B544" s="215" t="s">
        <v>15618</v>
      </c>
      <c r="C544" s="354" t="s">
        <v>15618</v>
      </c>
      <c r="D544" s="278"/>
      <c r="E544" s="215" t="s">
        <v>15618</v>
      </c>
      <c r="F544" s="215" t="s">
        <v>15618</v>
      </c>
      <c r="G544" s="215" t="s">
        <v>15618</v>
      </c>
      <c r="H544" s="355" t="s">
        <v>15618</v>
      </c>
      <c r="I544" s="356" t="s">
        <v>15618</v>
      </c>
      <c r="J544" s="356" t="s">
        <v>15618</v>
      </c>
      <c r="K544" s="357"/>
      <c r="L544" s="357"/>
      <c r="M544" s="357"/>
      <c r="N544" s="357"/>
      <c r="O544" s="357"/>
      <c r="P544" s="358"/>
      <c r="Q544" s="35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si="76"/>
        <v>0</v>
      </c>
      <c r="Y544" s="271"/>
      <c r="Z544" s="271"/>
      <c r="AB544" s="273" t="str">
        <f t="shared" si="77"/>
        <v/>
      </c>
    </row>
    <row r="545" spans="1:28" s="272" customFormat="1" ht="20.399999999999999">
      <c r="A545" s="214"/>
      <c r="B545" s="215" t="s">
        <v>15618</v>
      </c>
      <c r="C545" s="354" t="s">
        <v>15618</v>
      </c>
      <c r="D545" s="278"/>
      <c r="E545" s="215" t="s">
        <v>15618</v>
      </c>
      <c r="F545" s="215" t="s">
        <v>15618</v>
      </c>
      <c r="G545" s="215" t="s">
        <v>15618</v>
      </c>
      <c r="H545" s="355" t="s">
        <v>15618</v>
      </c>
      <c r="I545" s="356" t="s">
        <v>15618</v>
      </c>
      <c r="J545" s="356" t="s">
        <v>15618</v>
      </c>
      <c r="K545" s="357"/>
      <c r="L545" s="357"/>
      <c r="M545" s="357"/>
      <c r="N545" s="357"/>
      <c r="O545" s="357"/>
      <c r="P545" s="358"/>
      <c r="Q545" s="35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si="76"/>
        <v>0</v>
      </c>
      <c r="Y545" s="271"/>
      <c r="Z545" s="271"/>
      <c r="AB545" s="273" t="str">
        <f t="shared" si="77"/>
        <v/>
      </c>
    </row>
    <row r="546" spans="1:28" s="272" customFormat="1" ht="20.399999999999999">
      <c r="A546" s="214"/>
      <c r="B546" s="215" t="s">
        <v>15618</v>
      </c>
      <c r="C546" s="354" t="s">
        <v>15618</v>
      </c>
      <c r="D546" s="278"/>
      <c r="E546" s="215" t="s">
        <v>15618</v>
      </c>
      <c r="F546" s="215" t="s">
        <v>15618</v>
      </c>
      <c r="G546" s="215" t="s">
        <v>15618</v>
      </c>
      <c r="H546" s="355" t="s">
        <v>15618</v>
      </c>
      <c r="I546" s="356" t="s">
        <v>15618</v>
      </c>
      <c r="J546" s="356" t="s">
        <v>15618</v>
      </c>
      <c r="K546" s="357"/>
      <c r="L546" s="357"/>
      <c r="M546" s="357"/>
      <c r="N546" s="357"/>
      <c r="O546" s="357"/>
      <c r="P546" s="358"/>
      <c r="Q546" s="35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si="76"/>
        <v>0</v>
      </c>
      <c r="Y546" s="271"/>
      <c r="Z546" s="271"/>
      <c r="AB546" s="273" t="str">
        <f t="shared" si="77"/>
        <v/>
      </c>
    </row>
    <row r="547" spans="1:28" s="272" customFormat="1" ht="20.399999999999999">
      <c r="A547" s="214"/>
      <c r="B547" s="215" t="s">
        <v>15618</v>
      </c>
      <c r="C547" s="354" t="s">
        <v>15618</v>
      </c>
      <c r="D547" s="278"/>
      <c r="E547" s="215" t="s">
        <v>15618</v>
      </c>
      <c r="F547" s="215" t="s">
        <v>15618</v>
      </c>
      <c r="G547" s="215" t="s">
        <v>15618</v>
      </c>
      <c r="H547" s="355" t="s">
        <v>15618</v>
      </c>
      <c r="I547" s="356" t="s">
        <v>15618</v>
      </c>
      <c r="J547" s="356" t="s">
        <v>15618</v>
      </c>
      <c r="K547" s="357"/>
      <c r="L547" s="357"/>
      <c r="M547" s="357"/>
      <c r="N547" s="357"/>
      <c r="O547" s="357"/>
      <c r="P547" s="358"/>
      <c r="Q547" s="35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si="76"/>
        <v>0</v>
      </c>
      <c r="Y547" s="271"/>
      <c r="Z547" s="271"/>
      <c r="AB547" s="273" t="str">
        <f t="shared" si="77"/>
        <v/>
      </c>
    </row>
    <row r="548" spans="1:28" s="272" customFormat="1" ht="20.399999999999999">
      <c r="A548" s="214"/>
      <c r="B548" s="215" t="s">
        <v>15618</v>
      </c>
      <c r="C548" s="354" t="s">
        <v>15618</v>
      </c>
      <c r="D548" s="278"/>
      <c r="E548" s="215" t="s">
        <v>15618</v>
      </c>
      <c r="F548" s="215" t="s">
        <v>15618</v>
      </c>
      <c r="G548" s="215" t="s">
        <v>15618</v>
      </c>
      <c r="H548" s="355" t="s">
        <v>15618</v>
      </c>
      <c r="I548" s="356" t="s">
        <v>15618</v>
      </c>
      <c r="J548" s="356" t="s">
        <v>15618</v>
      </c>
      <c r="K548" s="357"/>
      <c r="L548" s="357"/>
      <c r="M548" s="357"/>
      <c r="N548" s="357"/>
      <c r="O548" s="357"/>
      <c r="P548" s="358"/>
      <c r="Q548" s="35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si="76"/>
        <v>0</v>
      </c>
      <c r="Y548" s="271"/>
      <c r="Z548" s="271"/>
      <c r="AB548" s="273" t="str">
        <f t="shared" si="77"/>
        <v/>
      </c>
    </row>
    <row r="549" spans="1:28" s="272" customFormat="1" ht="20.399999999999999">
      <c r="A549" s="214"/>
      <c r="B549" s="215" t="s">
        <v>15618</v>
      </c>
      <c r="C549" s="354" t="s">
        <v>15618</v>
      </c>
      <c r="D549" s="278"/>
      <c r="E549" s="215" t="s">
        <v>15618</v>
      </c>
      <c r="F549" s="215" t="s">
        <v>15618</v>
      </c>
      <c r="G549" s="215" t="s">
        <v>15618</v>
      </c>
      <c r="H549" s="355" t="s">
        <v>15618</v>
      </c>
      <c r="I549" s="356" t="s">
        <v>15618</v>
      </c>
      <c r="J549" s="356" t="s">
        <v>15618</v>
      </c>
      <c r="K549" s="357"/>
      <c r="L549" s="357"/>
      <c r="M549" s="357"/>
      <c r="N549" s="357"/>
      <c r="O549" s="357"/>
      <c r="P549" s="358"/>
      <c r="Q549" s="359"/>
      <c r="R549" s="215" t="str">
        <f ca="1">IF(ISERROR($V549),"",OFFSET('Smelter Look-up'!$C$4,$V549-4,0)&amp;"")</f>
        <v/>
      </c>
      <c r="S549" s="222" t="str">
        <f t="shared" ref="S549:S579" ca="1" si="78">IF(B549="","",IF(ISERROR(MATCH($E549,CL,0)),"Unknown",INDIRECT("'C'!$A$"&amp;MATCH($E549,CL,0)+1)))</f>
        <v/>
      </c>
      <c r="T549" s="222" t="str">
        <f ca="1">IF(B549="","",IF(ISERROR(MATCH($J549,SorP!$B$1:$B$6230,0)),"",INDIRECT("'SorP'!$A$"&amp;MATCH($J549,SorP!$B$1:$B$6230,0))))</f>
        <v/>
      </c>
      <c r="U549" s="238"/>
      <c r="V549" s="270" t="e">
        <f>IF(C549="",NA(),MATCH($B549&amp;$C549,'Smelter Look-up'!$J:$J,0))</f>
        <v>#N/A</v>
      </c>
      <c r="W549" s="271"/>
      <c r="X549" s="271">
        <f t="shared" ref="X549:X579" si="79">IF(AND(C549="Smelter not listed",OR(LEN(D549)=0,LEN(E549)=0)),1,0)</f>
        <v>0</v>
      </c>
      <c r="Y549" s="271"/>
      <c r="Z549" s="271"/>
      <c r="AB549" s="273" t="str">
        <f t="shared" ref="AB549:AB579" si="80">B549&amp;C549</f>
        <v/>
      </c>
    </row>
    <row r="550" spans="1:28" s="272" customFormat="1" ht="20.399999999999999">
      <c r="A550" s="214"/>
      <c r="B550" s="215" t="s">
        <v>15618</v>
      </c>
      <c r="C550" s="354" t="s">
        <v>15618</v>
      </c>
      <c r="D550" s="278"/>
      <c r="E550" s="215" t="s">
        <v>15618</v>
      </c>
      <c r="F550" s="215" t="s">
        <v>15618</v>
      </c>
      <c r="G550" s="215" t="s">
        <v>15618</v>
      </c>
      <c r="H550" s="355" t="s">
        <v>15618</v>
      </c>
      <c r="I550" s="356" t="s">
        <v>15618</v>
      </c>
      <c r="J550" s="356" t="s">
        <v>15618</v>
      </c>
      <c r="K550" s="357"/>
      <c r="L550" s="357"/>
      <c r="M550" s="357"/>
      <c r="N550" s="357"/>
      <c r="O550" s="357"/>
      <c r="P550" s="358"/>
      <c r="Q550" s="35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si="79"/>
        <v>0</v>
      </c>
      <c r="Y550" s="271"/>
      <c r="Z550" s="271"/>
      <c r="AB550" s="273" t="str">
        <f t="shared" si="80"/>
        <v/>
      </c>
    </row>
    <row r="551" spans="1:28" s="272" customFormat="1" ht="20.399999999999999">
      <c r="A551" s="214"/>
      <c r="B551" s="215" t="s">
        <v>15618</v>
      </c>
      <c r="C551" s="354" t="s">
        <v>15618</v>
      </c>
      <c r="D551" s="278"/>
      <c r="E551" s="215" t="s">
        <v>15618</v>
      </c>
      <c r="F551" s="215" t="s">
        <v>15618</v>
      </c>
      <c r="G551" s="215" t="s">
        <v>15618</v>
      </c>
      <c r="H551" s="355" t="s">
        <v>15618</v>
      </c>
      <c r="I551" s="356" t="s">
        <v>15618</v>
      </c>
      <c r="J551" s="356" t="s">
        <v>15618</v>
      </c>
      <c r="K551" s="357"/>
      <c r="L551" s="357"/>
      <c r="M551" s="357"/>
      <c r="N551" s="357"/>
      <c r="O551" s="357"/>
      <c r="P551" s="358"/>
      <c r="Q551" s="35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si="79"/>
        <v>0</v>
      </c>
      <c r="Y551" s="271"/>
      <c r="Z551" s="271"/>
      <c r="AB551" s="273" t="str">
        <f t="shared" si="80"/>
        <v/>
      </c>
    </row>
    <row r="552" spans="1:28" s="272" customFormat="1" ht="20.399999999999999">
      <c r="A552" s="214"/>
      <c r="B552" s="215" t="s">
        <v>15618</v>
      </c>
      <c r="C552" s="354" t="s">
        <v>15618</v>
      </c>
      <c r="D552" s="278"/>
      <c r="E552" s="215" t="s">
        <v>15618</v>
      </c>
      <c r="F552" s="215" t="s">
        <v>15618</v>
      </c>
      <c r="G552" s="215" t="s">
        <v>15618</v>
      </c>
      <c r="H552" s="355" t="s">
        <v>15618</v>
      </c>
      <c r="I552" s="356" t="s">
        <v>15618</v>
      </c>
      <c r="J552" s="356" t="s">
        <v>15618</v>
      </c>
      <c r="K552" s="357"/>
      <c r="L552" s="357"/>
      <c r="M552" s="357"/>
      <c r="N552" s="357"/>
      <c r="O552" s="357"/>
      <c r="P552" s="358"/>
      <c r="Q552" s="35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si="79"/>
        <v>0</v>
      </c>
      <c r="Y552" s="271"/>
      <c r="Z552" s="271"/>
      <c r="AB552" s="273" t="str">
        <f t="shared" si="80"/>
        <v/>
      </c>
    </row>
    <row r="553" spans="1:28" s="272" customFormat="1" ht="20.399999999999999">
      <c r="A553" s="214"/>
      <c r="B553" s="215" t="s">
        <v>15618</v>
      </c>
      <c r="C553" s="354" t="s">
        <v>15618</v>
      </c>
      <c r="D553" s="278"/>
      <c r="E553" s="215" t="s">
        <v>15618</v>
      </c>
      <c r="F553" s="215" t="s">
        <v>15618</v>
      </c>
      <c r="G553" s="215" t="s">
        <v>15618</v>
      </c>
      <c r="H553" s="355" t="s">
        <v>15618</v>
      </c>
      <c r="I553" s="356" t="s">
        <v>15618</v>
      </c>
      <c r="J553" s="356" t="s">
        <v>15618</v>
      </c>
      <c r="K553" s="357"/>
      <c r="L553" s="357"/>
      <c r="M553" s="357"/>
      <c r="N553" s="357"/>
      <c r="O553" s="357"/>
      <c r="P553" s="358"/>
      <c r="Q553" s="35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si="79"/>
        <v>0</v>
      </c>
      <c r="Y553" s="271"/>
      <c r="Z553" s="271"/>
      <c r="AB553" s="273" t="str">
        <f t="shared" si="80"/>
        <v/>
      </c>
    </row>
    <row r="554" spans="1:28" s="272" customFormat="1" ht="20.399999999999999">
      <c r="A554" s="214"/>
      <c r="B554" s="215" t="s">
        <v>15618</v>
      </c>
      <c r="C554" s="354" t="s">
        <v>15618</v>
      </c>
      <c r="D554" s="278"/>
      <c r="E554" s="215" t="s">
        <v>15618</v>
      </c>
      <c r="F554" s="215" t="s">
        <v>15618</v>
      </c>
      <c r="G554" s="215" t="s">
        <v>15618</v>
      </c>
      <c r="H554" s="355" t="s">
        <v>15618</v>
      </c>
      <c r="I554" s="356" t="s">
        <v>15618</v>
      </c>
      <c r="J554" s="356" t="s">
        <v>15618</v>
      </c>
      <c r="K554" s="357"/>
      <c r="L554" s="357"/>
      <c r="M554" s="357"/>
      <c r="N554" s="357"/>
      <c r="O554" s="357"/>
      <c r="P554" s="358"/>
      <c r="Q554" s="35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si="79"/>
        <v>0</v>
      </c>
      <c r="Y554" s="271"/>
      <c r="Z554" s="271"/>
      <c r="AB554" s="273" t="str">
        <f t="shared" si="80"/>
        <v/>
      </c>
    </row>
    <row r="555" spans="1:28" s="272" customFormat="1" ht="20.399999999999999">
      <c r="A555" s="214"/>
      <c r="B555" s="215" t="s">
        <v>15618</v>
      </c>
      <c r="C555" s="354" t="s">
        <v>15618</v>
      </c>
      <c r="D555" s="278"/>
      <c r="E555" s="215" t="s">
        <v>15618</v>
      </c>
      <c r="F555" s="215" t="s">
        <v>15618</v>
      </c>
      <c r="G555" s="215" t="s">
        <v>15618</v>
      </c>
      <c r="H555" s="355" t="s">
        <v>15618</v>
      </c>
      <c r="I555" s="356" t="s">
        <v>15618</v>
      </c>
      <c r="J555" s="356" t="s">
        <v>15618</v>
      </c>
      <c r="K555" s="357"/>
      <c r="L555" s="357"/>
      <c r="M555" s="357"/>
      <c r="N555" s="357"/>
      <c r="O555" s="357"/>
      <c r="P555" s="358"/>
      <c r="Q555" s="35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si="79"/>
        <v>0</v>
      </c>
      <c r="Y555" s="271"/>
      <c r="Z555" s="271"/>
      <c r="AB555" s="273" t="str">
        <f t="shared" si="80"/>
        <v/>
      </c>
    </row>
    <row r="556" spans="1:28" s="272" customFormat="1" ht="20.399999999999999">
      <c r="A556" s="214"/>
      <c r="B556" s="215" t="s">
        <v>15618</v>
      </c>
      <c r="C556" s="354" t="s">
        <v>15618</v>
      </c>
      <c r="D556" s="278"/>
      <c r="E556" s="215" t="s">
        <v>15618</v>
      </c>
      <c r="F556" s="215" t="s">
        <v>15618</v>
      </c>
      <c r="G556" s="215" t="s">
        <v>15618</v>
      </c>
      <c r="H556" s="355" t="s">
        <v>15618</v>
      </c>
      <c r="I556" s="356" t="s">
        <v>15618</v>
      </c>
      <c r="J556" s="356" t="s">
        <v>15618</v>
      </c>
      <c r="K556" s="357"/>
      <c r="L556" s="357"/>
      <c r="M556" s="357"/>
      <c r="N556" s="357"/>
      <c r="O556" s="357"/>
      <c r="P556" s="358"/>
      <c r="Q556" s="35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si="79"/>
        <v>0</v>
      </c>
      <c r="Y556" s="271"/>
      <c r="Z556" s="271"/>
      <c r="AB556" s="273" t="str">
        <f t="shared" si="80"/>
        <v/>
      </c>
    </row>
    <row r="557" spans="1:28" s="272" customFormat="1" ht="20.399999999999999">
      <c r="A557" s="214"/>
      <c r="B557" s="215" t="s">
        <v>15618</v>
      </c>
      <c r="C557" s="354" t="s">
        <v>15618</v>
      </c>
      <c r="D557" s="278"/>
      <c r="E557" s="215" t="s">
        <v>15618</v>
      </c>
      <c r="F557" s="215" t="s">
        <v>15618</v>
      </c>
      <c r="G557" s="215" t="s">
        <v>15618</v>
      </c>
      <c r="H557" s="355" t="s">
        <v>15618</v>
      </c>
      <c r="I557" s="356" t="s">
        <v>15618</v>
      </c>
      <c r="J557" s="356" t="s">
        <v>15618</v>
      </c>
      <c r="K557" s="357"/>
      <c r="L557" s="357"/>
      <c r="M557" s="357"/>
      <c r="N557" s="357"/>
      <c r="O557" s="357"/>
      <c r="P557" s="358"/>
      <c r="Q557" s="35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si="79"/>
        <v>0</v>
      </c>
      <c r="Y557" s="271"/>
      <c r="Z557" s="271"/>
      <c r="AB557" s="273" t="str">
        <f t="shared" si="80"/>
        <v/>
      </c>
    </row>
    <row r="558" spans="1:28" s="272" customFormat="1" ht="20.399999999999999">
      <c r="A558" s="214"/>
      <c r="B558" s="215" t="s">
        <v>15618</v>
      </c>
      <c r="C558" s="354" t="s">
        <v>15618</v>
      </c>
      <c r="D558" s="278"/>
      <c r="E558" s="215" t="s">
        <v>15618</v>
      </c>
      <c r="F558" s="215" t="s">
        <v>15618</v>
      </c>
      <c r="G558" s="215" t="s">
        <v>15618</v>
      </c>
      <c r="H558" s="355" t="s">
        <v>15618</v>
      </c>
      <c r="I558" s="356" t="s">
        <v>15618</v>
      </c>
      <c r="J558" s="356" t="s">
        <v>15618</v>
      </c>
      <c r="K558" s="357"/>
      <c r="L558" s="357"/>
      <c r="M558" s="357"/>
      <c r="N558" s="357"/>
      <c r="O558" s="357"/>
      <c r="P558" s="358"/>
      <c r="Q558" s="35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si="79"/>
        <v>0</v>
      </c>
      <c r="Y558" s="271"/>
      <c r="Z558" s="271"/>
      <c r="AB558" s="273" t="str">
        <f t="shared" si="80"/>
        <v/>
      </c>
    </row>
    <row r="559" spans="1:28" s="272" customFormat="1" ht="20.399999999999999">
      <c r="A559" s="214"/>
      <c r="B559" s="215" t="s">
        <v>15618</v>
      </c>
      <c r="C559" s="354" t="s">
        <v>15618</v>
      </c>
      <c r="D559" s="278"/>
      <c r="E559" s="215" t="s">
        <v>15618</v>
      </c>
      <c r="F559" s="215" t="s">
        <v>15618</v>
      </c>
      <c r="G559" s="215" t="s">
        <v>15618</v>
      </c>
      <c r="H559" s="355" t="s">
        <v>15618</v>
      </c>
      <c r="I559" s="356" t="s">
        <v>15618</v>
      </c>
      <c r="J559" s="356" t="s">
        <v>15618</v>
      </c>
      <c r="K559" s="357"/>
      <c r="L559" s="357"/>
      <c r="M559" s="357"/>
      <c r="N559" s="357"/>
      <c r="O559" s="357"/>
      <c r="P559" s="358"/>
      <c r="Q559" s="35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si="79"/>
        <v>0</v>
      </c>
      <c r="Y559" s="271"/>
      <c r="Z559" s="271"/>
      <c r="AB559" s="273" t="str">
        <f t="shared" si="80"/>
        <v/>
      </c>
    </row>
    <row r="560" spans="1:28" s="272" customFormat="1" ht="20.399999999999999">
      <c r="A560" s="214"/>
      <c r="B560" s="215" t="s">
        <v>15618</v>
      </c>
      <c r="C560" s="354" t="s">
        <v>15618</v>
      </c>
      <c r="D560" s="278"/>
      <c r="E560" s="215" t="s">
        <v>15618</v>
      </c>
      <c r="F560" s="215" t="s">
        <v>15618</v>
      </c>
      <c r="G560" s="215" t="s">
        <v>15618</v>
      </c>
      <c r="H560" s="355" t="s">
        <v>15618</v>
      </c>
      <c r="I560" s="356" t="s">
        <v>15618</v>
      </c>
      <c r="J560" s="356" t="s">
        <v>15618</v>
      </c>
      <c r="K560" s="357"/>
      <c r="L560" s="357"/>
      <c r="M560" s="357"/>
      <c r="N560" s="357"/>
      <c r="O560" s="357"/>
      <c r="P560" s="358"/>
      <c r="Q560" s="35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si="79"/>
        <v>0</v>
      </c>
      <c r="Y560" s="271"/>
      <c r="Z560" s="271"/>
      <c r="AB560" s="273" t="str">
        <f t="shared" si="80"/>
        <v/>
      </c>
    </row>
    <row r="561" spans="1:28" s="272" customFormat="1" ht="20.399999999999999">
      <c r="A561" s="214"/>
      <c r="B561" s="215" t="s">
        <v>15618</v>
      </c>
      <c r="C561" s="354" t="s">
        <v>15618</v>
      </c>
      <c r="D561" s="278"/>
      <c r="E561" s="215" t="s">
        <v>15618</v>
      </c>
      <c r="F561" s="215" t="s">
        <v>15618</v>
      </c>
      <c r="G561" s="215" t="s">
        <v>15618</v>
      </c>
      <c r="H561" s="355" t="s">
        <v>15618</v>
      </c>
      <c r="I561" s="356" t="s">
        <v>15618</v>
      </c>
      <c r="J561" s="356" t="s">
        <v>15618</v>
      </c>
      <c r="K561" s="357"/>
      <c r="L561" s="357"/>
      <c r="M561" s="357"/>
      <c r="N561" s="357"/>
      <c r="O561" s="357"/>
      <c r="P561" s="358"/>
      <c r="Q561" s="35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si="79"/>
        <v>0</v>
      </c>
      <c r="Y561" s="271"/>
      <c r="Z561" s="271"/>
      <c r="AB561" s="273" t="str">
        <f t="shared" si="80"/>
        <v/>
      </c>
    </row>
    <row r="562" spans="1:28" s="272" customFormat="1" ht="20.399999999999999">
      <c r="A562" s="214"/>
      <c r="B562" s="215" t="s">
        <v>15618</v>
      </c>
      <c r="C562" s="354" t="s">
        <v>15618</v>
      </c>
      <c r="D562" s="278"/>
      <c r="E562" s="215" t="s">
        <v>15618</v>
      </c>
      <c r="F562" s="215" t="s">
        <v>15618</v>
      </c>
      <c r="G562" s="215" t="s">
        <v>15618</v>
      </c>
      <c r="H562" s="355" t="s">
        <v>15618</v>
      </c>
      <c r="I562" s="356" t="s">
        <v>15618</v>
      </c>
      <c r="J562" s="356" t="s">
        <v>15618</v>
      </c>
      <c r="K562" s="357"/>
      <c r="L562" s="357"/>
      <c r="M562" s="357"/>
      <c r="N562" s="357"/>
      <c r="O562" s="357"/>
      <c r="P562" s="358"/>
      <c r="Q562" s="35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si="79"/>
        <v>0</v>
      </c>
      <c r="Y562" s="271"/>
      <c r="Z562" s="271"/>
      <c r="AB562" s="273" t="str">
        <f t="shared" si="80"/>
        <v/>
      </c>
    </row>
    <row r="563" spans="1:28" s="272" customFormat="1" ht="20.399999999999999">
      <c r="A563" s="214"/>
      <c r="B563" s="215" t="s">
        <v>15618</v>
      </c>
      <c r="C563" s="354" t="s">
        <v>15618</v>
      </c>
      <c r="D563" s="278"/>
      <c r="E563" s="215" t="s">
        <v>15618</v>
      </c>
      <c r="F563" s="215" t="s">
        <v>15618</v>
      </c>
      <c r="G563" s="215" t="s">
        <v>15618</v>
      </c>
      <c r="H563" s="355" t="s">
        <v>15618</v>
      </c>
      <c r="I563" s="356" t="s">
        <v>15618</v>
      </c>
      <c r="J563" s="356" t="s">
        <v>15618</v>
      </c>
      <c r="K563" s="357"/>
      <c r="L563" s="357"/>
      <c r="M563" s="357"/>
      <c r="N563" s="357"/>
      <c r="O563" s="357"/>
      <c r="P563" s="358"/>
      <c r="Q563" s="35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si="79"/>
        <v>0</v>
      </c>
      <c r="Y563" s="271"/>
      <c r="Z563" s="271"/>
      <c r="AB563" s="273" t="str">
        <f t="shared" si="80"/>
        <v/>
      </c>
    </row>
    <row r="564" spans="1:28" s="272" customFormat="1" ht="20.399999999999999">
      <c r="A564" s="214"/>
      <c r="B564" s="215" t="s">
        <v>15618</v>
      </c>
      <c r="C564" s="354" t="s">
        <v>15618</v>
      </c>
      <c r="D564" s="278"/>
      <c r="E564" s="215" t="s">
        <v>15618</v>
      </c>
      <c r="F564" s="215" t="s">
        <v>15618</v>
      </c>
      <c r="G564" s="215" t="s">
        <v>15618</v>
      </c>
      <c r="H564" s="355" t="s">
        <v>15618</v>
      </c>
      <c r="I564" s="356" t="s">
        <v>15618</v>
      </c>
      <c r="J564" s="356" t="s">
        <v>15618</v>
      </c>
      <c r="K564" s="357"/>
      <c r="L564" s="357"/>
      <c r="M564" s="357"/>
      <c r="N564" s="357"/>
      <c r="O564" s="357"/>
      <c r="P564" s="358"/>
      <c r="Q564" s="35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si="79"/>
        <v>0</v>
      </c>
      <c r="Y564" s="271"/>
      <c r="Z564" s="271"/>
      <c r="AB564" s="273" t="str">
        <f t="shared" si="80"/>
        <v/>
      </c>
    </row>
    <row r="565" spans="1:28" s="272" customFormat="1" ht="20.399999999999999">
      <c r="A565" s="214"/>
      <c r="B565" s="215" t="s">
        <v>15618</v>
      </c>
      <c r="C565" s="354" t="s">
        <v>15618</v>
      </c>
      <c r="D565" s="278"/>
      <c r="E565" s="215" t="s">
        <v>15618</v>
      </c>
      <c r="F565" s="215" t="s">
        <v>15618</v>
      </c>
      <c r="G565" s="215" t="s">
        <v>15618</v>
      </c>
      <c r="H565" s="355" t="s">
        <v>15618</v>
      </c>
      <c r="I565" s="356" t="s">
        <v>15618</v>
      </c>
      <c r="J565" s="356" t="s">
        <v>15618</v>
      </c>
      <c r="K565" s="357"/>
      <c r="L565" s="357"/>
      <c r="M565" s="357"/>
      <c r="N565" s="357"/>
      <c r="O565" s="357"/>
      <c r="P565" s="358"/>
      <c r="Q565" s="35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si="79"/>
        <v>0</v>
      </c>
      <c r="Y565" s="271"/>
      <c r="Z565" s="271"/>
      <c r="AB565" s="273" t="str">
        <f t="shared" si="80"/>
        <v/>
      </c>
    </row>
    <row r="566" spans="1:28" s="272" customFormat="1" ht="20.399999999999999">
      <c r="A566" s="214"/>
      <c r="B566" s="215" t="s">
        <v>15618</v>
      </c>
      <c r="C566" s="354" t="s">
        <v>15618</v>
      </c>
      <c r="D566" s="278"/>
      <c r="E566" s="215" t="s">
        <v>15618</v>
      </c>
      <c r="F566" s="215" t="s">
        <v>15618</v>
      </c>
      <c r="G566" s="215" t="s">
        <v>15618</v>
      </c>
      <c r="H566" s="355" t="s">
        <v>15618</v>
      </c>
      <c r="I566" s="356" t="s">
        <v>15618</v>
      </c>
      <c r="J566" s="356" t="s">
        <v>15618</v>
      </c>
      <c r="K566" s="357"/>
      <c r="L566" s="357"/>
      <c r="M566" s="357"/>
      <c r="N566" s="357"/>
      <c r="O566" s="357"/>
      <c r="P566" s="358"/>
      <c r="Q566" s="35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si="79"/>
        <v>0</v>
      </c>
      <c r="Y566" s="271"/>
      <c r="Z566" s="271"/>
      <c r="AB566" s="273" t="str">
        <f t="shared" si="80"/>
        <v/>
      </c>
    </row>
    <row r="567" spans="1:28" s="272" customFormat="1" ht="20.399999999999999">
      <c r="A567" s="214"/>
      <c r="B567" s="215" t="s">
        <v>15618</v>
      </c>
      <c r="C567" s="354" t="s">
        <v>15618</v>
      </c>
      <c r="D567" s="278"/>
      <c r="E567" s="215" t="s">
        <v>15618</v>
      </c>
      <c r="F567" s="215" t="s">
        <v>15618</v>
      </c>
      <c r="G567" s="215" t="s">
        <v>15618</v>
      </c>
      <c r="H567" s="355" t="s">
        <v>15618</v>
      </c>
      <c r="I567" s="356" t="s">
        <v>15618</v>
      </c>
      <c r="J567" s="356" t="s">
        <v>15618</v>
      </c>
      <c r="K567" s="357"/>
      <c r="L567" s="357"/>
      <c r="M567" s="357"/>
      <c r="N567" s="357"/>
      <c r="O567" s="357"/>
      <c r="P567" s="358"/>
      <c r="Q567" s="35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si="79"/>
        <v>0</v>
      </c>
      <c r="Y567" s="271"/>
      <c r="Z567" s="271"/>
      <c r="AB567" s="273" t="str">
        <f t="shared" si="80"/>
        <v/>
      </c>
    </row>
    <row r="568" spans="1:28" s="272" customFormat="1" ht="20.399999999999999">
      <c r="A568" s="214"/>
      <c r="B568" s="215" t="s">
        <v>15618</v>
      </c>
      <c r="C568" s="354" t="s">
        <v>15618</v>
      </c>
      <c r="D568" s="278"/>
      <c r="E568" s="215" t="s">
        <v>15618</v>
      </c>
      <c r="F568" s="215" t="s">
        <v>15618</v>
      </c>
      <c r="G568" s="215" t="s">
        <v>15618</v>
      </c>
      <c r="H568" s="355" t="s">
        <v>15618</v>
      </c>
      <c r="I568" s="356" t="s">
        <v>15618</v>
      </c>
      <c r="J568" s="356" t="s">
        <v>15618</v>
      </c>
      <c r="K568" s="357"/>
      <c r="L568" s="357"/>
      <c r="M568" s="357"/>
      <c r="N568" s="357"/>
      <c r="O568" s="357"/>
      <c r="P568" s="358"/>
      <c r="Q568" s="35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si="79"/>
        <v>0</v>
      </c>
      <c r="Y568" s="271"/>
      <c r="Z568" s="271"/>
      <c r="AB568" s="273" t="str">
        <f t="shared" si="80"/>
        <v/>
      </c>
    </row>
    <row r="569" spans="1:28" s="272" customFormat="1" ht="20.399999999999999">
      <c r="A569" s="214"/>
      <c r="B569" s="215" t="s">
        <v>15618</v>
      </c>
      <c r="C569" s="354" t="s">
        <v>15618</v>
      </c>
      <c r="D569" s="278"/>
      <c r="E569" s="215" t="s">
        <v>15618</v>
      </c>
      <c r="F569" s="215" t="s">
        <v>15618</v>
      </c>
      <c r="G569" s="215" t="s">
        <v>15618</v>
      </c>
      <c r="H569" s="355" t="s">
        <v>15618</v>
      </c>
      <c r="I569" s="356" t="s">
        <v>15618</v>
      </c>
      <c r="J569" s="356" t="s">
        <v>15618</v>
      </c>
      <c r="K569" s="357"/>
      <c r="L569" s="357"/>
      <c r="M569" s="357"/>
      <c r="N569" s="357"/>
      <c r="O569" s="357"/>
      <c r="P569" s="358"/>
      <c r="Q569" s="35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si="79"/>
        <v>0</v>
      </c>
      <c r="Y569" s="271"/>
      <c r="Z569" s="271"/>
      <c r="AB569" s="273" t="str">
        <f t="shared" si="80"/>
        <v/>
      </c>
    </row>
    <row r="570" spans="1:28" s="272" customFormat="1" ht="20.399999999999999">
      <c r="A570" s="214"/>
      <c r="B570" s="215" t="s">
        <v>15618</v>
      </c>
      <c r="C570" s="354" t="s">
        <v>15618</v>
      </c>
      <c r="D570" s="278"/>
      <c r="E570" s="215" t="s">
        <v>15618</v>
      </c>
      <c r="F570" s="215" t="s">
        <v>15618</v>
      </c>
      <c r="G570" s="215" t="s">
        <v>15618</v>
      </c>
      <c r="H570" s="355" t="s">
        <v>15618</v>
      </c>
      <c r="I570" s="356" t="s">
        <v>15618</v>
      </c>
      <c r="J570" s="356" t="s">
        <v>15618</v>
      </c>
      <c r="K570" s="357"/>
      <c r="L570" s="357"/>
      <c r="M570" s="357"/>
      <c r="N570" s="357"/>
      <c r="O570" s="357"/>
      <c r="P570" s="358"/>
      <c r="Q570" s="35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si="79"/>
        <v>0</v>
      </c>
      <c r="Y570" s="271"/>
      <c r="Z570" s="271"/>
      <c r="AB570" s="273" t="str">
        <f t="shared" si="80"/>
        <v/>
      </c>
    </row>
    <row r="571" spans="1:28" s="272" customFormat="1" ht="20.399999999999999">
      <c r="A571" s="214"/>
      <c r="B571" s="215" t="s">
        <v>15618</v>
      </c>
      <c r="C571" s="354" t="s">
        <v>15618</v>
      </c>
      <c r="D571" s="278"/>
      <c r="E571" s="215" t="s">
        <v>15618</v>
      </c>
      <c r="F571" s="215" t="s">
        <v>15618</v>
      </c>
      <c r="G571" s="215" t="s">
        <v>15618</v>
      </c>
      <c r="H571" s="355" t="s">
        <v>15618</v>
      </c>
      <c r="I571" s="356" t="s">
        <v>15618</v>
      </c>
      <c r="J571" s="356" t="s">
        <v>15618</v>
      </c>
      <c r="K571" s="357"/>
      <c r="L571" s="357"/>
      <c r="M571" s="357"/>
      <c r="N571" s="357"/>
      <c r="O571" s="357"/>
      <c r="P571" s="358"/>
      <c r="Q571" s="35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si="79"/>
        <v>0</v>
      </c>
      <c r="Y571" s="271"/>
      <c r="Z571" s="271"/>
      <c r="AB571" s="273" t="str">
        <f t="shared" si="80"/>
        <v/>
      </c>
    </row>
    <row r="572" spans="1:28" s="272" customFormat="1" ht="20.399999999999999">
      <c r="A572" s="214"/>
      <c r="B572" s="215" t="s">
        <v>15618</v>
      </c>
      <c r="C572" s="354" t="s">
        <v>15618</v>
      </c>
      <c r="D572" s="278"/>
      <c r="E572" s="215" t="s">
        <v>15618</v>
      </c>
      <c r="F572" s="215" t="s">
        <v>15618</v>
      </c>
      <c r="G572" s="215" t="s">
        <v>15618</v>
      </c>
      <c r="H572" s="355" t="s">
        <v>15618</v>
      </c>
      <c r="I572" s="356" t="s">
        <v>15618</v>
      </c>
      <c r="J572" s="356" t="s">
        <v>15618</v>
      </c>
      <c r="K572" s="357"/>
      <c r="L572" s="357"/>
      <c r="M572" s="357"/>
      <c r="N572" s="357"/>
      <c r="O572" s="357"/>
      <c r="P572" s="358"/>
      <c r="Q572" s="35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si="79"/>
        <v>0</v>
      </c>
      <c r="Y572" s="271"/>
      <c r="Z572" s="271"/>
      <c r="AB572" s="273" t="str">
        <f t="shared" si="80"/>
        <v/>
      </c>
    </row>
    <row r="573" spans="1:28" s="272" customFormat="1" ht="20.399999999999999">
      <c r="A573" s="214"/>
      <c r="B573" s="215" t="s">
        <v>15618</v>
      </c>
      <c r="C573" s="354" t="s">
        <v>15618</v>
      </c>
      <c r="D573" s="278"/>
      <c r="E573" s="215" t="s">
        <v>15618</v>
      </c>
      <c r="F573" s="215" t="s">
        <v>15618</v>
      </c>
      <c r="G573" s="215" t="s">
        <v>15618</v>
      </c>
      <c r="H573" s="355" t="s">
        <v>15618</v>
      </c>
      <c r="I573" s="356" t="s">
        <v>15618</v>
      </c>
      <c r="J573" s="356" t="s">
        <v>15618</v>
      </c>
      <c r="K573" s="357"/>
      <c r="L573" s="357"/>
      <c r="M573" s="357"/>
      <c r="N573" s="357"/>
      <c r="O573" s="357"/>
      <c r="P573" s="358"/>
      <c r="Q573" s="35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si="79"/>
        <v>0</v>
      </c>
      <c r="Y573" s="271"/>
      <c r="Z573" s="271"/>
      <c r="AB573" s="273" t="str">
        <f t="shared" si="80"/>
        <v/>
      </c>
    </row>
    <row r="574" spans="1:28" s="272" customFormat="1" ht="20.399999999999999">
      <c r="A574" s="214"/>
      <c r="B574" s="215" t="s">
        <v>15618</v>
      </c>
      <c r="C574" s="354" t="s">
        <v>15618</v>
      </c>
      <c r="D574" s="278"/>
      <c r="E574" s="215" t="s">
        <v>15618</v>
      </c>
      <c r="F574" s="215" t="s">
        <v>15618</v>
      </c>
      <c r="G574" s="215" t="s">
        <v>15618</v>
      </c>
      <c r="H574" s="355" t="s">
        <v>15618</v>
      </c>
      <c r="I574" s="356" t="s">
        <v>15618</v>
      </c>
      <c r="J574" s="356" t="s">
        <v>15618</v>
      </c>
      <c r="K574" s="357"/>
      <c r="L574" s="357"/>
      <c r="M574" s="357"/>
      <c r="N574" s="357"/>
      <c r="O574" s="357"/>
      <c r="P574" s="358"/>
      <c r="Q574" s="35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si="79"/>
        <v>0</v>
      </c>
      <c r="Y574" s="271"/>
      <c r="Z574" s="271"/>
      <c r="AB574" s="273" t="str">
        <f t="shared" si="80"/>
        <v/>
      </c>
    </row>
    <row r="575" spans="1:28" s="272" customFormat="1" ht="20.399999999999999">
      <c r="A575" s="214"/>
      <c r="B575" s="215" t="s">
        <v>15618</v>
      </c>
      <c r="C575" s="354" t="s">
        <v>15618</v>
      </c>
      <c r="D575" s="278"/>
      <c r="E575" s="215" t="s">
        <v>15618</v>
      </c>
      <c r="F575" s="215" t="s">
        <v>15618</v>
      </c>
      <c r="G575" s="215" t="s">
        <v>15618</v>
      </c>
      <c r="H575" s="355" t="s">
        <v>15618</v>
      </c>
      <c r="I575" s="356" t="s">
        <v>15618</v>
      </c>
      <c r="J575" s="356" t="s">
        <v>15618</v>
      </c>
      <c r="K575" s="357"/>
      <c r="L575" s="357"/>
      <c r="M575" s="357"/>
      <c r="N575" s="357"/>
      <c r="O575" s="357"/>
      <c r="P575" s="358"/>
      <c r="Q575" s="35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si="79"/>
        <v>0</v>
      </c>
      <c r="Y575" s="271"/>
      <c r="Z575" s="271"/>
      <c r="AB575" s="273" t="str">
        <f t="shared" si="80"/>
        <v/>
      </c>
    </row>
    <row r="576" spans="1:28" s="272" customFormat="1" ht="20.399999999999999">
      <c r="A576" s="214"/>
      <c r="B576" s="215" t="s">
        <v>15618</v>
      </c>
      <c r="C576" s="354" t="s">
        <v>15618</v>
      </c>
      <c r="D576" s="278"/>
      <c r="E576" s="215" t="s">
        <v>15618</v>
      </c>
      <c r="F576" s="215" t="s">
        <v>15618</v>
      </c>
      <c r="G576" s="215" t="s">
        <v>15618</v>
      </c>
      <c r="H576" s="355" t="s">
        <v>15618</v>
      </c>
      <c r="I576" s="356" t="s">
        <v>15618</v>
      </c>
      <c r="J576" s="356" t="s">
        <v>15618</v>
      </c>
      <c r="K576" s="357"/>
      <c r="L576" s="357"/>
      <c r="M576" s="357"/>
      <c r="N576" s="357"/>
      <c r="O576" s="357"/>
      <c r="P576" s="358"/>
      <c r="Q576" s="35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si="79"/>
        <v>0</v>
      </c>
      <c r="Y576" s="271"/>
      <c r="Z576" s="271"/>
      <c r="AB576" s="273" t="str">
        <f t="shared" si="80"/>
        <v/>
      </c>
    </row>
    <row r="577" spans="1:28" s="272" customFormat="1" ht="20.399999999999999">
      <c r="A577" s="214"/>
      <c r="B577" s="215" t="s">
        <v>15618</v>
      </c>
      <c r="C577" s="354" t="s">
        <v>15618</v>
      </c>
      <c r="D577" s="278"/>
      <c r="E577" s="215" t="s">
        <v>15618</v>
      </c>
      <c r="F577" s="215" t="s">
        <v>15618</v>
      </c>
      <c r="G577" s="215" t="s">
        <v>15618</v>
      </c>
      <c r="H577" s="355" t="s">
        <v>15618</v>
      </c>
      <c r="I577" s="356" t="s">
        <v>15618</v>
      </c>
      <c r="J577" s="356" t="s">
        <v>15618</v>
      </c>
      <c r="K577" s="357"/>
      <c r="L577" s="357"/>
      <c r="M577" s="357"/>
      <c r="N577" s="357"/>
      <c r="O577" s="357"/>
      <c r="P577" s="358"/>
      <c r="Q577" s="35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si="79"/>
        <v>0</v>
      </c>
      <c r="Y577" s="271"/>
      <c r="Z577" s="271"/>
      <c r="AB577" s="273" t="str">
        <f t="shared" si="80"/>
        <v/>
      </c>
    </row>
    <row r="578" spans="1:28" s="272" customFormat="1" ht="20.399999999999999">
      <c r="A578" s="214"/>
      <c r="B578" s="215" t="s">
        <v>15618</v>
      </c>
      <c r="C578" s="354" t="s">
        <v>15618</v>
      </c>
      <c r="D578" s="278"/>
      <c r="E578" s="215" t="s">
        <v>15618</v>
      </c>
      <c r="F578" s="215" t="s">
        <v>15618</v>
      </c>
      <c r="G578" s="215" t="s">
        <v>15618</v>
      </c>
      <c r="H578" s="355" t="s">
        <v>15618</v>
      </c>
      <c r="I578" s="356" t="s">
        <v>15618</v>
      </c>
      <c r="J578" s="356" t="s">
        <v>15618</v>
      </c>
      <c r="K578" s="357"/>
      <c r="L578" s="357"/>
      <c r="M578" s="357"/>
      <c r="N578" s="357"/>
      <c r="O578" s="357"/>
      <c r="P578" s="358"/>
      <c r="Q578" s="35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si="79"/>
        <v>0</v>
      </c>
      <c r="Y578" s="271"/>
      <c r="Z578" s="271"/>
      <c r="AB578" s="273" t="str">
        <f t="shared" si="80"/>
        <v/>
      </c>
    </row>
    <row r="579" spans="1:28" s="272" customFormat="1" ht="20.399999999999999">
      <c r="A579" s="214"/>
      <c r="B579" s="215" t="s">
        <v>15618</v>
      </c>
      <c r="C579" s="354" t="s">
        <v>15618</v>
      </c>
      <c r="D579" s="278"/>
      <c r="E579" s="215" t="s">
        <v>15618</v>
      </c>
      <c r="F579" s="215" t="s">
        <v>15618</v>
      </c>
      <c r="G579" s="215" t="s">
        <v>15618</v>
      </c>
      <c r="H579" s="355" t="s">
        <v>15618</v>
      </c>
      <c r="I579" s="356" t="s">
        <v>15618</v>
      </c>
      <c r="J579" s="356" t="s">
        <v>15618</v>
      </c>
      <c r="K579" s="357"/>
      <c r="L579" s="357"/>
      <c r="M579" s="357"/>
      <c r="N579" s="357"/>
      <c r="O579" s="357"/>
      <c r="P579" s="358"/>
      <c r="Q579" s="35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si="79"/>
        <v>0</v>
      </c>
      <c r="Y579" s="271"/>
      <c r="Z579" s="271"/>
      <c r="AB579" s="273" t="str">
        <f t="shared" si="80"/>
        <v/>
      </c>
    </row>
    <row r="580" spans="1:28" s="272" customFormat="1" ht="20.399999999999999">
      <c r="A580" s="214"/>
      <c r="B580" s="215" t="s">
        <v>15618</v>
      </c>
      <c r="C580" s="354" t="s">
        <v>15618</v>
      </c>
      <c r="D580" s="278"/>
      <c r="E580" s="215" t="s">
        <v>15618</v>
      </c>
      <c r="F580" s="215" t="s">
        <v>15618</v>
      </c>
      <c r="G580" s="215" t="s">
        <v>15618</v>
      </c>
      <c r="H580" s="355" t="s">
        <v>15618</v>
      </c>
      <c r="I580" s="356" t="s">
        <v>15618</v>
      </c>
      <c r="J580" s="356" t="s">
        <v>15618</v>
      </c>
      <c r="K580" s="357"/>
      <c r="L580" s="357"/>
      <c r="M580" s="357"/>
      <c r="N580" s="357"/>
      <c r="O580" s="357"/>
      <c r="P580" s="358"/>
      <c r="Q580" s="359"/>
      <c r="R580" s="215" t="str">
        <f ca="1">IF(ISERROR($V580),"",OFFSET('Smelter Look-up'!$C$4,$V580-4,0)&amp;"")</f>
        <v/>
      </c>
      <c r="S580" s="222" t="str">
        <f t="shared" ref="S580" ca="1" si="81">IF(B580="","",IF(ISERROR(MATCH($E580,CL,0)),"Unknown",INDIRECT("'C'!$A$"&amp;MATCH($E580,CL,0)+1)))</f>
        <v/>
      </c>
      <c r="T580" s="222" t="str">
        <f ca="1">IF(B580="","",IF(ISERROR(MATCH($J580,SorP!$B$1:$B$6230,0)),"",INDIRECT("'SorP'!$A$"&amp;MATCH($J580,SorP!$B$1:$B$6230,0))))</f>
        <v/>
      </c>
      <c r="U580" s="238"/>
      <c r="V580" s="270" t="e">
        <f>IF(C580="",NA(),MATCH($B580&amp;$C580,'Smelter Look-up'!$J:$J,0))</f>
        <v>#N/A</v>
      </c>
      <c r="W580" s="271"/>
      <c r="X580" s="271">
        <f t="shared" ref="X580" si="82">IF(AND(C580="Smelter not listed",OR(LEN(D580)=0,LEN(E580)=0)),1,0)</f>
        <v>0</v>
      </c>
      <c r="Y580" s="271"/>
      <c r="Z580" s="271"/>
      <c r="AB580" s="273" t="str">
        <f t="shared" ref="AB580" si="83">B580&amp;C580</f>
        <v/>
      </c>
    </row>
    <row r="581" spans="1:28" s="272" customFormat="1" ht="20.399999999999999">
      <c r="A581" s="214"/>
      <c r="B581" s="215" t="s">
        <v>15618</v>
      </c>
      <c r="C581" s="354" t="s">
        <v>15618</v>
      </c>
      <c r="D581" s="278"/>
      <c r="E581" s="215" t="s">
        <v>15618</v>
      </c>
      <c r="F581" s="215" t="s">
        <v>15618</v>
      </c>
      <c r="G581" s="215" t="s">
        <v>15618</v>
      </c>
      <c r="H581" s="355" t="s">
        <v>15618</v>
      </c>
      <c r="I581" s="356" t="s">
        <v>15618</v>
      </c>
      <c r="J581" s="356" t="s">
        <v>15618</v>
      </c>
      <c r="K581" s="357"/>
      <c r="L581" s="357"/>
      <c r="M581" s="357"/>
      <c r="N581" s="357"/>
      <c r="O581" s="357"/>
      <c r="P581" s="358"/>
      <c r="Q581" s="35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IF(AND(C581="Smelter not listed",OR(LEN(D581)=0,LEN(E581)=0)),1,0)</f>
        <v>0</v>
      </c>
      <c r="Y581" s="271"/>
      <c r="Z581" s="271"/>
      <c r="AB581" s="273" t="str">
        <f>B581&amp;C581</f>
        <v/>
      </c>
    </row>
    <row r="582" spans="1:28" s="272" customFormat="1" ht="20.399999999999999">
      <c r="A582" s="214"/>
      <c r="B582" s="215" t="s">
        <v>15618</v>
      </c>
      <c r="C582" s="354" t="s">
        <v>15618</v>
      </c>
      <c r="D582" s="278"/>
      <c r="E582" s="215" t="s">
        <v>15618</v>
      </c>
      <c r="F582" s="215" t="s">
        <v>15618</v>
      </c>
      <c r="G582" s="215" t="s">
        <v>15618</v>
      </c>
      <c r="H582" s="355" t="s">
        <v>15618</v>
      </c>
      <c r="I582" s="356" t="s">
        <v>15618</v>
      </c>
      <c r="J582" s="356" t="s">
        <v>15618</v>
      </c>
      <c r="K582" s="357"/>
      <c r="L582" s="357"/>
      <c r="M582" s="357"/>
      <c r="N582" s="357"/>
      <c r="O582" s="357"/>
      <c r="P582" s="358"/>
      <c r="Q582" s="35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IF(AND(C582="Smelter not listed",OR(LEN(D582)=0,LEN(E582)=0)),1,0)</f>
        <v>0</v>
      </c>
      <c r="Y582" s="271"/>
      <c r="Z582" s="271"/>
      <c r="AB582" s="273" t="str">
        <f>B582&amp;C582</f>
        <v/>
      </c>
    </row>
    <row r="583" spans="1:28" s="272" customFormat="1" ht="20.399999999999999">
      <c r="A583" s="214"/>
      <c r="B583" s="215" t="s">
        <v>15618</v>
      </c>
      <c r="C583" s="354" t="s">
        <v>15618</v>
      </c>
      <c r="D583" s="278"/>
      <c r="E583" s="215" t="s">
        <v>15618</v>
      </c>
      <c r="F583" s="215" t="s">
        <v>15618</v>
      </c>
      <c r="G583" s="215" t="s">
        <v>15618</v>
      </c>
      <c r="H583" s="355" t="s">
        <v>15618</v>
      </c>
      <c r="I583" s="356" t="s">
        <v>15618</v>
      </c>
      <c r="J583" s="356" t="s">
        <v>15618</v>
      </c>
      <c r="K583" s="357"/>
      <c r="L583" s="357"/>
      <c r="M583" s="357"/>
      <c r="N583" s="357"/>
      <c r="O583" s="357"/>
      <c r="P583" s="358"/>
      <c r="Q583" s="35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IF(AND(C583="Smelter not listed",OR(LEN(D583)=0,LEN(E583)=0)),1,0)</f>
        <v>0</v>
      </c>
      <c r="Y583" s="271"/>
      <c r="Z583" s="271"/>
      <c r="AB583" s="273" t="str">
        <f>B583&amp;C583</f>
        <v/>
      </c>
    </row>
    <row r="584" spans="1:28" s="272" customFormat="1" ht="20.399999999999999">
      <c r="A584" s="214"/>
      <c r="B584" s="215" t="s">
        <v>15618</v>
      </c>
      <c r="C584" s="354" t="s">
        <v>15618</v>
      </c>
      <c r="D584" s="278"/>
      <c r="E584" s="215" t="s">
        <v>15618</v>
      </c>
      <c r="F584" s="215" t="s">
        <v>15618</v>
      </c>
      <c r="G584" s="215" t="s">
        <v>15618</v>
      </c>
      <c r="H584" s="355" t="s">
        <v>15618</v>
      </c>
      <c r="I584" s="356" t="s">
        <v>15618</v>
      </c>
      <c r="J584" s="356" t="s">
        <v>15618</v>
      </c>
      <c r="K584" s="357"/>
      <c r="L584" s="357"/>
      <c r="M584" s="357"/>
      <c r="N584" s="357"/>
      <c r="O584" s="357"/>
      <c r="P584" s="358"/>
      <c r="Q584" s="35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IF(AND(C584="Smelter not listed",OR(LEN(D584)=0,LEN(E584)=0)),1,0)</f>
        <v>0</v>
      </c>
      <c r="Y584" s="271"/>
      <c r="Z584" s="271"/>
      <c r="AB584" s="273" t="str">
        <f>B584&amp;C584</f>
        <v/>
      </c>
    </row>
    <row r="585" spans="1:28" s="272" customFormat="1" ht="20.399999999999999">
      <c r="A585" s="214"/>
      <c r="B585" s="215" t="s">
        <v>15618</v>
      </c>
      <c r="C585" s="354" t="s">
        <v>15618</v>
      </c>
      <c r="D585" s="278"/>
      <c r="E585" s="215" t="s">
        <v>15618</v>
      </c>
      <c r="F585" s="215" t="s">
        <v>15618</v>
      </c>
      <c r="G585" s="215" t="s">
        <v>15618</v>
      </c>
      <c r="H585" s="355" t="s">
        <v>15618</v>
      </c>
      <c r="I585" s="356" t="s">
        <v>15618</v>
      </c>
      <c r="J585" s="356" t="s">
        <v>15618</v>
      </c>
      <c r="K585" s="357"/>
      <c r="L585" s="357"/>
      <c r="M585" s="357"/>
      <c r="N585" s="357"/>
      <c r="O585" s="357"/>
      <c r="P585" s="358"/>
      <c r="Q585" s="359"/>
      <c r="R585" s="215" t="str">
        <f ca="1">IF(ISERROR($V585),"",OFFSET('Smelter Look-up'!$C$4,$V585-4,0)&amp;"")</f>
        <v/>
      </c>
      <c r="S585" s="222" t="str">
        <f t="shared" ref="S585" ca="1" si="84">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 si="85">IF(AND(C585="Smelter not listed",OR(LEN(D585)=0,LEN(E585)=0)),1,0)</f>
        <v>0</v>
      </c>
      <c r="Y585" s="271"/>
      <c r="Z585" s="271"/>
      <c r="AB585" s="273" t="str">
        <f t="shared" ref="AB585" si="86">B585&amp;C585</f>
        <v/>
      </c>
    </row>
    <row r="586" spans="1:28" s="272" customFormat="1" ht="20.399999999999999">
      <c r="A586" s="214"/>
      <c r="B586" s="215" t="s">
        <v>15618</v>
      </c>
      <c r="C586" s="354" t="s">
        <v>15618</v>
      </c>
      <c r="D586" s="278"/>
      <c r="E586" s="215" t="s">
        <v>15618</v>
      </c>
      <c r="F586" s="215" t="s">
        <v>15618</v>
      </c>
      <c r="G586" s="215" t="s">
        <v>15618</v>
      </c>
      <c r="H586" s="355" t="s">
        <v>15618</v>
      </c>
      <c r="I586" s="356" t="s">
        <v>15618</v>
      </c>
      <c r="J586" s="356" t="s">
        <v>15618</v>
      </c>
      <c r="K586" s="357"/>
      <c r="L586" s="357"/>
      <c r="M586" s="357"/>
      <c r="N586" s="357"/>
      <c r="O586" s="357"/>
      <c r="P586" s="358"/>
      <c r="Q586" s="359"/>
      <c r="R586" s="215" t="str">
        <f ca="1">IF(ISERROR($V586),"",OFFSET('Smelter Look-up'!$C$4,$V586-4,0)&amp;"")</f>
        <v/>
      </c>
      <c r="S586" s="222" t="str">
        <f t="shared" ref="S586:S633" ca="1" si="87">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X633" si="88">IF(AND(C586="Smelter not listed",OR(LEN(D586)=0,LEN(E586)=0)),1,0)</f>
        <v>0</v>
      </c>
      <c r="Y586" s="271"/>
      <c r="Z586" s="271"/>
      <c r="AB586" s="273" t="str">
        <f t="shared" ref="AB586:AB633" si="89">B586&amp;C586</f>
        <v/>
      </c>
    </row>
    <row r="587" spans="1:28" s="272" customFormat="1" ht="20.399999999999999">
      <c r="A587" s="214"/>
      <c r="B587" s="215" t="s">
        <v>15618</v>
      </c>
      <c r="C587" s="354" t="s">
        <v>15618</v>
      </c>
      <c r="D587" s="278"/>
      <c r="E587" s="215" t="s">
        <v>15618</v>
      </c>
      <c r="F587" s="215" t="s">
        <v>15618</v>
      </c>
      <c r="G587" s="215" t="s">
        <v>15618</v>
      </c>
      <c r="H587" s="355" t="s">
        <v>15618</v>
      </c>
      <c r="I587" s="356" t="s">
        <v>15618</v>
      </c>
      <c r="J587" s="356" t="s">
        <v>15618</v>
      </c>
      <c r="K587" s="357"/>
      <c r="L587" s="357"/>
      <c r="M587" s="357"/>
      <c r="N587" s="357"/>
      <c r="O587" s="357"/>
      <c r="P587" s="358"/>
      <c r="Q587" s="35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si="88"/>
        <v>0</v>
      </c>
      <c r="Y587" s="271"/>
      <c r="Z587" s="271"/>
      <c r="AB587" s="273" t="str">
        <f t="shared" si="89"/>
        <v/>
      </c>
    </row>
    <row r="588" spans="1:28" s="272" customFormat="1" ht="20.399999999999999">
      <c r="A588" s="214"/>
      <c r="B588" s="215" t="s">
        <v>15618</v>
      </c>
      <c r="C588" s="354" t="s">
        <v>15618</v>
      </c>
      <c r="D588" s="278"/>
      <c r="E588" s="215" t="s">
        <v>15618</v>
      </c>
      <c r="F588" s="215" t="s">
        <v>15618</v>
      </c>
      <c r="G588" s="215" t="s">
        <v>15618</v>
      </c>
      <c r="H588" s="355" t="s">
        <v>15618</v>
      </c>
      <c r="I588" s="356" t="s">
        <v>15618</v>
      </c>
      <c r="J588" s="356" t="s">
        <v>15618</v>
      </c>
      <c r="K588" s="357"/>
      <c r="L588" s="357"/>
      <c r="M588" s="357"/>
      <c r="N588" s="357"/>
      <c r="O588" s="357"/>
      <c r="P588" s="358"/>
      <c r="Q588" s="35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si="88"/>
        <v>0</v>
      </c>
      <c r="Y588" s="271"/>
      <c r="Z588" s="271"/>
      <c r="AB588" s="273" t="str">
        <f t="shared" si="89"/>
        <v/>
      </c>
    </row>
    <row r="589" spans="1:28" s="272" customFormat="1" ht="20.399999999999999">
      <c r="A589" s="214"/>
      <c r="B589" s="215" t="s">
        <v>15618</v>
      </c>
      <c r="C589" s="354" t="s">
        <v>15618</v>
      </c>
      <c r="D589" s="278"/>
      <c r="E589" s="215" t="s">
        <v>15618</v>
      </c>
      <c r="F589" s="215" t="s">
        <v>15618</v>
      </c>
      <c r="G589" s="215" t="s">
        <v>15618</v>
      </c>
      <c r="H589" s="355" t="s">
        <v>15618</v>
      </c>
      <c r="I589" s="356" t="s">
        <v>15618</v>
      </c>
      <c r="J589" s="356" t="s">
        <v>15618</v>
      </c>
      <c r="K589" s="357"/>
      <c r="L589" s="357"/>
      <c r="M589" s="357"/>
      <c r="N589" s="357"/>
      <c r="O589" s="357"/>
      <c r="P589" s="358"/>
      <c r="Q589" s="35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si="88"/>
        <v>0</v>
      </c>
      <c r="Y589" s="271"/>
      <c r="Z589" s="271"/>
      <c r="AB589" s="273" t="str">
        <f t="shared" si="89"/>
        <v/>
      </c>
    </row>
    <row r="590" spans="1:28" s="272" customFormat="1" ht="20.399999999999999">
      <c r="A590" s="214"/>
      <c r="B590" s="215" t="s">
        <v>15618</v>
      </c>
      <c r="C590" s="354" t="s">
        <v>15618</v>
      </c>
      <c r="D590" s="278"/>
      <c r="E590" s="215" t="s">
        <v>15618</v>
      </c>
      <c r="F590" s="215" t="s">
        <v>15618</v>
      </c>
      <c r="G590" s="215" t="s">
        <v>15618</v>
      </c>
      <c r="H590" s="355" t="s">
        <v>15618</v>
      </c>
      <c r="I590" s="356" t="s">
        <v>15618</v>
      </c>
      <c r="J590" s="356" t="s">
        <v>15618</v>
      </c>
      <c r="K590" s="357"/>
      <c r="L590" s="357"/>
      <c r="M590" s="357"/>
      <c r="N590" s="357"/>
      <c r="O590" s="357"/>
      <c r="P590" s="358"/>
      <c r="Q590" s="35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si="88"/>
        <v>0</v>
      </c>
      <c r="Y590" s="271"/>
      <c r="Z590" s="271"/>
      <c r="AB590" s="273" t="str">
        <f t="shared" si="89"/>
        <v/>
      </c>
    </row>
    <row r="591" spans="1:28" s="272" customFormat="1" ht="20.399999999999999">
      <c r="A591" s="214"/>
      <c r="B591" s="215" t="s">
        <v>15618</v>
      </c>
      <c r="C591" s="354" t="s">
        <v>15618</v>
      </c>
      <c r="D591" s="278"/>
      <c r="E591" s="215" t="s">
        <v>15618</v>
      </c>
      <c r="F591" s="215" t="s">
        <v>15618</v>
      </c>
      <c r="G591" s="215" t="s">
        <v>15618</v>
      </c>
      <c r="H591" s="355" t="s">
        <v>15618</v>
      </c>
      <c r="I591" s="356" t="s">
        <v>15618</v>
      </c>
      <c r="J591" s="356" t="s">
        <v>15618</v>
      </c>
      <c r="K591" s="357"/>
      <c r="L591" s="357"/>
      <c r="M591" s="357"/>
      <c r="N591" s="357"/>
      <c r="O591" s="357"/>
      <c r="P591" s="358"/>
      <c r="Q591" s="35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si="88"/>
        <v>0</v>
      </c>
      <c r="Y591" s="271"/>
      <c r="Z591" s="271"/>
      <c r="AB591" s="273" t="str">
        <f t="shared" si="89"/>
        <v/>
      </c>
    </row>
    <row r="592" spans="1:28" s="272" customFormat="1" ht="20.399999999999999">
      <c r="A592" s="214"/>
      <c r="B592" s="215" t="s">
        <v>15618</v>
      </c>
      <c r="C592" s="354" t="s">
        <v>15618</v>
      </c>
      <c r="D592" s="278"/>
      <c r="E592" s="215" t="s">
        <v>15618</v>
      </c>
      <c r="F592" s="215" t="s">
        <v>15618</v>
      </c>
      <c r="G592" s="215" t="s">
        <v>15618</v>
      </c>
      <c r="H592" s="355" t="s">
        <v>15618</v>
      </c>
      <c r="I592" s="356" t="s">
        <v>15618</v>
      </c>
      <c r="J592" s="356" t="s">
        <v>15618</v>
      </c>
      <c r="K592" s="357"/>
      <c r="L592" s="357"/>
      <c r="M592" s="357"/>
      <c r="N592" s="357"/>
      <c r="O592" s="357"/>
      <c r="P592" s="358"/>
      <c r="Q592" s="35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si="88"/>
        <v>0</v>
      </c>
      <c r="Y592" s="271"/>
      <c r="Z592" s="271"/>
      <c r="AB592" s="273" t="str">
        <f t="shared" si="89"/>
        <v/>
      </c>
    </row>
    <row r="593" spans="1:28" s="272" customFormat="1" ht="20.399999999999999">
      <c r="A593" s="214"/>
      <c r="B593" s="215" t="s">
        <v>15618</v>
      </c>
      <c r="C593" s="354" t="s">
        <v>15618</v>
      </c>
      <c r="D593" s="278"/>
      <c r="E593" s="215" t="s">
        <v>15618</v>
      </c>
      <c r="F593" s="215" t="s">
        <v>15618</v>
      </c>
      <c r="G593" s="215" t="s">
        <v>15618</v>
      </c>
      <c r="H593" s="355" t="s">
        <v>15618</v>
      </c>
      <c r="I593" s="356" t="s">
        <v>15618</v>
      </c>
      <c r="J593" s="356" t="s">
        <v>15618</v>
      </c>
      <c r="K593" s="357"/>
      <c r="L593" s="357"/>
      <c r="M593" s="357"/>
      <c r="N593" s="357"/>
      <c r="O593" s="357"/>
      <c r="P593" s="358"/>
      <c r="Q593" s="35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si="88"/>
        <v>0</v>
      </c>
      <c r="Y593" s="271"/>
      <c r="Z593" s="271"/>
      <c r="AB593" s="273" t="str">
        <f t="shared" si="89"/>
        <v/>
      </c>
    </row>
    <row r="594" spans="1:28" s="272" customFormat="1" ht="20.399999999999999">
      <c r="A594" s="214"/>
      <c r="B594" s="215" t="s">
        <v>15618</v>
      </c>
      <c r="C594" s="354" t="s">
        <v>15618</v>
      </c>
      <c r="D594" s="278"/>
      <c r="E594" s="215" t="s">
        <v>15618</v>
      </c>
      <c r="F594" s="215" t="s">
        <v>15618</v>
      </c>
      <c r="G594" s="215" t="s">
        <v>15618</v>
      </c>
      <c r="H594" s="355" t="s">
        <v>15618</v>
      </c>
      <c r="I594" s="356" t="s">
        <v>15618</v>
      </c>
      <c r="J594" s="356" t="s">
        <v>15618</v>
      </c>
      <c r="K594" s="357"/>
      <c r="L594" s="357"/>
      <c r="M594" s="357"/>
      <c r="N594" s="357"/>
      <c r="O594" s="357"/>
      <c r="P594" s="358"/>
      <c r="Q594" s="35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si="88"/>
        <v>0</v>
      </c>
      <c r="Y594" s="271"/>
      <c r="Z594" s="271"/>
      <c r="AB594" s="273" t="str">
        <f t="shared" si="89"/>
        <v/>
      </c>
    </row>
    <row r="595" spans="1:28" s="272" customFormat="1" ht="20.399999999999999">
      <c r="A595" s="214"/>
      <c r="B595" s="215" t="s">
        <v>15618</v>
      </c>
      <c r="C595" s="354" t="s">
        <v>15618</v>
      </c>
      <c r="D595" s="278"/>
      <c r="E595" s="215" t="s">
        <v>15618</v>
      </c>
      <c r="F595" s="215" t="s">
        <v>15618</v>
      </c>
      <c r="G595" s="215" t="s">
        <v>15618</v>
      </c>
      <c r="H595" s="355" t="s">
        <v>15618</v>
      </c>
      <c r="I595" s="356" t="s">
        <v>15618</v>
      </c>
      <c r="J595" s="356" t="s">
        <v>15618</v>
      </c>
      <c r="K595" s="357"/>
      <c r="L595" s="357"/>
      <c r="M595" s="357"/>
      <c r="N595" s="357"/>
      <c r="O595" s="357"/>
      <c r="P595" s="358"/>
      <c r="Q595" s="35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si="88"/>
        <v>0</v>
      </c>
      <c r="Y595" s="271"/>
      <c r="Z595" s="271"/>
      <c r="AB595" s="273" t="str">
        <f t="shared" si="89"/>
        <v/>
      </c>
    </row>
    <row r="596" spans="1:28" s="272" customFormat="1" ht="20.399999999999999">
      <c r="A596" s="214"/>
      <c r="B596" s="215" t="s">
        <v>15618</v>
      </c>
      <c r="C596" s="354" t="s">
        <v>15618</v>
      </c>
      <c r="D596" s="278"/>
      <c r="E596" s="215" t="s">
        <v>15618</v>
      </c>
      <c r="F596" s="215" t="s">
        <v>15618</v>
      </c>
      <c r="G596" s="215" t="s">
        <v>15618</v>
      </c>
      <c r="H596" s="355" t="s">
        <v>15618</v>
      </c>
      <c r="I596" s="356" t="s">
        <v>15618</v>
      </c>
      <c r="J596" s="356" t="s">
        <v>15618</v>
      </c>
      <c r="K596" s="357"/>
      <c r="L596" s="357"/>
      <c r="M596" s="357"/>
      <c r="N596" s="357"/>
      <c r="O596" s="357"/>
      <c r="P596" s="358"/>
      <c r="Q596" s="35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si="88"/>
        <v>0</v>
      </c>
      <c r="Y596" s="271"/>
      <c r="Z596" s="271"/>
      <c r="AB596" s="273" t="str">
        <f t="shared" si="89"/>
        <v/>
      </c>
    </row>
    <row r="597" spans="1:28" s="272" customFormat="1" ht="20.399999999999999">
      <c r="A597" s="214"/>
      <c r="B597" s="215" t="s">
        <v>15618</v>
      </c>
      <c r="C597" s="354" t="s">
        <v>15618</v>
      </c>
      <c r="D597" s="278"/>
      <c r="E597" s="215" t="s">
        <v>15618</v>
      </c>
      <c r="F597" s="215" t="s">
        <v>15618</v>
      </c>
      <c r="G597" s="215" t="s">
        <v>15618</v>
      </c>
      <c r="H597" s="355" t="s">
        <v>15618</v>
      </c>
      <c r="I597" s="356" t="s">
        <v>15618</v>
      </c>
      <c r="J597" s="356" t="s">
        <v>15618</v>
      </c>
      <c r="K597" s="357"/>
      <c r="L597" s="357"/>
      <c r="M597" s="357"/>
      <c r="N597" s="357"/>
      <c r="O597" s="357"/>
      <c r="P597" s="358"/>
      <c r="Q597" s="35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si="88"/>
        <v>0</v>
      </c>
      <c r="Y597" s="271"/>
      <c r="Z597" s="271"/>
      <c r="AB597" s="273" t="str">
        <f t="shared" si="89"/>
        <v/>
      </c>
    </row>
    <row r="598" spans="1:28" s="272" customFormat="1" ht="20.399999999999999">
      <c r="A598" s="214"/>
      <c r="B598" s="215" t="s">
        <v>15618</v>
      </c>
      <c r="C598" s="354" t="s">
        <v>15618</v>
      </c>
      <c r="D598" s="278"/>
      <c r="E598" s="215" t="s">
        <v>15618</v>
      </c>
      <c r="F598" s="215" t="s">
        <v>15618</v>
      </c>
      <c r="G598" s="215" t="s">
        <v>15618</v>
      </c>
      <c r="H598" s="355" t="s">
        <v>15618</v>
      </c>
      <c r="I598" s="356" t="s">
        <v>15618</v>
      </c>
      <c r="J598" s="356" t="s">
        <v>15618</v>
      </c>
      <c r="K598" s="357"/>
      <c r="L598" s="357"/>
      <c r="M598" s="357"/>
      <c r="N598" s="357"/>
      <c r="O598" s="357"/>
      <c r="P598" s="358"/>
      <c r="Q598" s="35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si="88"/>
        <v>0</v>
      </c>
      <c r="Y598" s="271"/>
      <c r="Z598" s="271"/>
      <c r="AB598" s="273" t="str">
        <f t="shared" si="89"/>
        <v/>
      </c>
    </row>
    <row r="599" spans="1:28" s="272" customFormat="1" ht="20.399999999999999">
      <c r="A599" s="214"/>
      <c r="B599" s="215" t="s">
        <v>15618</v>
      </c>
      <c r="C599" s="354" t="s">
        <v>15618</v>
      </c>
      <c r="D599" s="278"/>
      <c r="E599" s="215" t="s">
        <v>15618</v>
      </c>
      <c r="F599" s="215" t="s">
        <v>15618</v>
      </c>
      <c r="G599" s="215" t="s">
        <v>15618</v>
      </c>
      <c r="H599" s="355" t="s">
        <v>15618</v>
      </c>
      <c r="I599" s="356" t="s">
        <v>15618</v>
      </c>
      <c r="J599" s="356" t="s">
        <v>15618</v>
      </c>
      <c r="K599" s="357"/>
      <c r="L599" s="357"/>
      <c r="M599" s="357"/>
      <c r="N599" s="357"/>
      <c r="O599" s="357"/>
      <c r="P599" s="358"/>
      <c r="Q599" s="35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si="88"/>
        <v>0</v>
      </c>
      <c r="Y599" s="271"/>
      <c r="Z599" s="271"/>
      <c r="AB599" s="273" t="str">
        <f t="shared" si="89"/>
        <v/>
      </c>
    </row>
    <row r="600" spans="1:28" s="272" customFormat="1" ht="20.399999999999999">
      <c r="A600" s="214"/>
      <c r="B600" s="215" t="s">
        <v>15618</v>
      </c>
      <c r="C600" s="354" t="s">
        <v>15618</v>
      </c>
      <c r="D600" s="278"/>
      <c r="E600" s="215" t="s">
        <v>15618</v>
      </c>
      <c r="F600" s="215" t="s">
        <v>15618</v>
      </c>
      <c r="G600" s="215" t="s">
        <v>15618</v>
      </c>
      <c r="H600" s="355" t="s">
        <v>15618</v>
      </c>
      <c r="I600" s="356" t="s">
        <v>15618</v>
      </c>
      <c r="J600" s="356" t="s">
        <v>15618</v>
      </c>
      <c r="K600" s="357"/>
      <c r="L600" s="357"/>
      <c r="M600" s="357"/>
      <c r="N600" s="357"/>
      <c r="O600" s="357"/>
      <c r="P600" s="358"/>
      <c r="Q600" s="35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si="88"/>
        <v>0</v>
      </c>
      <c r="Y600" s="271"/>
      <c r="Z600" s="271"/>
      <c r="AB600" s="273" t="str">
        <f t="shared" si="89"/>
        <v/>
      </c>
    </row>
    <row r="601" spans="1:28" s="272" customFormat="1" ht="20.399999999999999">
      <c r="A601" s="214"/>
      <c r="B601" s="215" t="s">
        <v>15618</v>
      </c>
      <c r="C601" s="354" t="s">
        <v>15618</v>
      </c>
      <c r="D601" s="278"/>
      <c r="E601" s="215" t="s">
        <v>15618</v>
      </c>
      <c r="F601" s="215" t="s">
        <v>15618</v>
      </c>
      <c r="G601" s="215" t="s">
        <v>15618</v>
      </c>
      <c r="H601" s="355" t="s">
        <v>15618</v>
      </c>
      <c r="I601" s="356" t="s">
        <v>15618</v>
      </c>
      <c r="J601" s="356" t="s">
        <v>15618</v>
      </c>
      <c r="K601" s="357"/>
      <c r="L601" s="357"/>
      <c r="M601" s="357"/>
      <c r="N601" s="357"/>
      <c r="O601" s="357"/>
      <c r="P601" s="358"/>
      <c r="Q601" s="35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si="88"/>
        <v>0</v>
      </c>
      <c r="Y601" s="271"/>
      <c r="Z601" s="271"/>
      <c r="AB601" s="273" t="str">
        <f t="shared" si="89"/>
        <v/>
      </c>
    </row>
    <row r="602" spans="1:28" s="272" customFormat="1" ht="20.399999999999999">
      <c r="A602" s="214"/>
      <c r="B602" s="215" t="s">
        <v>15618</v>
      </c>
      <c r="C602" s="354" t="s">
        <v>15618</v>
      </c>
      <c r="D602" s="278"/>
      <c r="E602" s="215" t="s">
        <v>15618</v>
      </c>
      <c r="F602" s="215" t="s">
        <v>15618</v>
      </c>
      <c r="G602" s="215" t="s">
        <v>15618</v>
      </c>
      <c r="H602" s="355" t="s">
        <v>15618</v>
      </c>
      <c r="I602" s="356" t="s">
        <v>15618</v>
      </c>
      <c r="J602" s="356" t="s">
        <v>15618</v>
      </c>
      <c r="K602" s="357"/>
      <c r="L602" s="357"/>
      <c r="M602" s="357"/>
      <c r="N602" s="357"/>
      <c r="O602" s="357"/>
      <c r="P602" s="358"/>
      <c r="Q602" s="35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si="88"/>
        <v>0</v>
      </c>
      <c r="Y602" s="271"/>
      <c r="Z602" s="271"/>
      <c r="AB602" s="273" t="str">
        <f t="shared" si="89"/>
        <v/>
      </c>
    </row>
    <row r="603" spans="1:28" s="272" customFormat="1" ht="20.399999999999999">
      <c r="A603" s="214"/>
      <c r="B603" s="215" t="s">
        <v>15618</v>
      </c>
      <c r="C603" s="354" t="s">
        <v>15618</v>
      </c>
      <c r="D603" s="278"/>
      <c r="E603" s="215" t="s">
        <v>15618</v>
      </c>
      <c r="F603" s="215" t="s">
        <v>15618</v>
      </c>
      <c r="G603" s="215" t="s">
        <v>15618</v>
      </c>
      <c r="H603" s="355" t="s">
        <v>15618</v>
      </c>
      <c r="I603" s="356" t="s">
        <v>15618</v>
      </c>
      <c r="J603" s="356" t="s">
        <v>15618</v>
      </c>
      <c r="K603" s="357"/>
      <c r="L603" s="357"/>
      <c r="M603" s="357"/>
      <c r="N603" s="357"/>
      <c r="O603" s="357"/>
      <c r="P603" s="358"/>
      <c r="Q603" s="35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si="88"/>
        <v>0</v>
      </c>
      <c r="Y603" s="271"/>
      <c r="Z603" s="271"/>
      <c r="AB603" s="273" t="str">
        <f t="shared" si="89"/>
        <v/>
      </c>
    </row>
    <row r="604" spans="1:28" s="272" customFormat="1" ht="20.399999999999999">
      <c r="A604" s="214"/>
      <c r="B604" s="215" t="s">
        <v>15618</v>
      </c>
      <c r="C604" s="354" t="s">
        <v>15618</v>
      </c>
      <c r="D604" s="278"/>
      <c r="E604" s="215" t="s">
        <v>15618</v>
      </c>
      <c r="F604" s="215" t="s">
        <v>15618</v>
      </c>
      <c r="G604" s="215" t="s">
        <v>15618</v>
      </c>
      <c r="H604" s="355" t="s">
        <v>15618</v>
      </c>
      <c r="I604" s="356" t="s">
        <v>15618</v>
      </c>
      <c r="J604" s="356" t="s">
        <v>15618</v>
      </c>
      <c r="K604" s="357"/>
      <c r="L604" s="357"/>
      <c r="M604" s="357"/>
      <c r="N604" s="357"/>
      <c r="O604" s="357"/>
      <c r="P604" s="358"/>
      <c r="Q604" s="35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si="88"/>
        <v>0</v>
      </c>
      <c r="Y604" s="271"/>
      <c r="Z604" s="271"/>
      <c r="AB604" s="273" t="str">
        <f t="shared" si="89"/>
        <v/>
      </c>
    </row>
    <row r="605" spans="1:28" s="272" customFormat="1" ht="20.399999999999999">
      <c r="A605" s="214"/>
      <c r="B605" s="215" t="s">
        <v>15618</v>
      </c>
      <c r="C605" s="354" t="s">
        <v>15618</v>
      </c>
      <c r="D605" s="278"/>
      <c r="E605" s="215" t="s">
        <v>15618</v>
      </c>
      <c r="F605" s="215" t="s">
        <v>15618</v>
      </c>
      <c r="G605" s="215" t="s">
        <v>15618</v>
      </c>
      <c r="H605" s="355" t="s">
        <v>15618</v>
      </c>
      <c r="I605" s="356" t="s">
        <v>15618</v>
      </c>
      <c r="J605" s="356" t="s">
        <v>15618</v>
      </c>
      <c r="K605" s="357"/>
      <c r="L605" s="357"/>
      <c r="M605" s="357"/>
      <c r="N605" s="357"/>
      <c r="O605" s="357"/>
      <c r="P605" s="358"/>
      <c r="Q605" s="35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si="88"/>
        <v>0</v>
      </c>
      <c r="Y605" s="271"/>
      <c r="Z605" s="271"/>
      <c r="AB605" s="273" t="str">
        <f t="shared" si="89"/>
        <v/>
      </c>
    </row>
    <row r="606" spans="1:28" s="272" customFormat="1" ht="20.399999999999999">
      <c r="A606" s="214"/>
      <c r="B606" s="215" t="s">
        <v>15618</v>
      </c>
      <c r="C606" s="354" t="s">
        <v>15618</v>
      </c>
      <c r="D606" s="278"/>
      <c r="E606" s="215" t="s">
        <v>15618</v>
      </c>
      <c r="F606" s="215" t="s">
        <v>15618</v>
      </c>
      <c r="G606" s="215" t="s">
        <v>15618</v>
      </c>
      <c r="H606" s="355" t="s">
        <v>15618</v>
      </c>
      <c r="I606" s="356" t="s">
        <v>15618</v>
      </c>
      <c r="J606" s="356" t="s">
        <v>15618</v>
      </c>
      <c r="K606" s="357"/>
      <c r="L606" s="357"/>
      <c r="M606" s="357"/>
      <c r="N606" s="357"/>
      <c r="O606" s="357"/>
      <c r="P606" s="358"/>
      <c r="Q606" s="35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si="88"/>
        <v>0</v>
      </c>
      <c r="Y606" s="271"/>
      <c r="Z606" s="271"/>
      <c r="AB606" s="273" t="str">
        <f t="shared" si="89"/>
        <v/>
      </c>
    </row>
    <row r="607" spans="1:28" s="272" customFormat="1" ht="20.399999999999999">
      <c r="A607" s="214"/>
      <c r="B607" s="215" t="s">
        <v>15618</v>
      </c>
      <c r="C607" s="354" t="s">
        <v>15618</v>
      </c>
      <c r="D607" s="278"/>
      <c r="E607" s="215" t="s">
        <v>15618</v>
      </c>
      <c r="F607" s="215" t="s">
        <v>15618</v>
      </c>
      <c r="G607" s="215" t="s">
        <v>15618</v>
      </c>
      <c r="H607" s="355" t="s">
        <v>15618</v>
      </c>
      <c r="I607" s="356" t="s">
        <v>15618</v>
      </c>
      <c r="J607" s="356" t="s">
        <v>15618</v>
      </c>
      <c r="K607" s="357"/>
      <c r="L607" s="357"/>
      <c r="M607" s="357"/>
      <c r="N607" s="357"/>
      <c r="O607" s="357"/>
      <c r="P607" s="358"/>
      <c r="Q607" s="35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si="88"/>
        <v>0</v>
      </c>
      <c r="Y607" s="271"/>
      <c r="Z607" s="271"/>
      <c r="AB607" s="273" t="str">
        <f t="shared" si="89"/>
        <v/>
      </c>
    </row>
    <row r="608" spans="1:28" s="272" customFormat="1" ht="20.399999999999999">
      <c r="A608" s="214"/>
      <c r="B608" s="215" t="s">
        <v>15618</v>
      </c>
      <c r="C608" s="354" t="s">
        <v>15618</v>
      </c>
      <c r="D608" s="278"/>
      <c r="E608" s="215" t="s">
        <v>15618</v>
      </c>
      <c r="F608" s="215" t="s">
        <v>15618</v>
      </c>
      <c r="G608" s="215" t="s">
        <v>15618</v>
      </c>
      <c r="H608" s="355" t="s">
        <v>15618</v>
      </c>
      <c r="I608" s="356" t="s">
        <v>15618</v>
      </c>
      <c r="J608" s="356" t="s">
        <v>15618</v>
      </c>
      <c r="K608" s="357"/>
      <c r="L608" s="357"/>
      <c r="M608" s="357"/>
      <c r="N608" s="357"/>
      <c r="O608" s="357"/>
      <c r="P608" s="358"/>
      <c r="Q608" s="35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si="88"/>
        <v>0</v>
      </c>
      <c r="Y608" s="271"/>
      <c r="Z608" s="271"/>
      <c r="AB608" s="273" t="str">
        <f t="shared" si="89"/>
        <v/>
      </c>
    </row>
    <row r="609" spans="1:28" s="272" customFormat="1" ht="20.399999999999999">
      <c r="A609" s="214"/>
      <c r="B609" s="215" t="s">
        <v>15618</v>
      </c>
      <c r="C609" s="354" t="s">
        <v>15618</v>
      </c>
      <c r="D609" s="278"/>
      <c r="E609" s="215" t="s">
        <v>15618</v>
      </c>
      <c r="F609" s="215" t="s">
        <v>15618</v>
      </c>
      <c r="G609" s="215" t="s">
        <v>15618</v>
      </c>
      <c r="H609" s="355" t="s">
        <v>15618</v>
      </c>
      <c r="I609" s="356" t="s">
        <v>15618</v>
      </c>
      <c r="J609" s="356" t="s">
        <v>15618</v>
      </c>
      <c r="K609" s="357"/>
      <c r="L609" s="357"/>
      <c r="M609" s="357"/>
      <c r="N609" s="357"/>
      <c r="O609" s="357"/>
      <c r="P609" s="358"/>
      <c r="Q609" s="35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si="88"/>
        <v>0</v>
      </c>
      <c r="Y609" s="271"/>
      <c r="Z609" s="271"/>
      <c r="AB609" s="273" t="str">
        <f t="shared" si="89"/>
        <v/>
      </c>
    </row>
    <row r="610" spans="1:28" s="272" customFormat="1" ht="20.399999999999999">
      <c r="A610" s="214"/>
      <c r="B610" s="215" t="s">
        <v>15618</v>
      </c>
      <c r="C610" s="354" t="s">
        <v>15618</v>
      </c>
      <c r="D610" s="278"/>
      <c r="E610" s="215" t="s">
        <v>15618</v>
      </c>
      <c r="F610" s="215" t="s">
        <v>15618</v>
      </c>
      <c r="G610" s="215" t="s">
        <v>15618</v>
      </c>
      <c r="H610" s="355" t="s">
        <v>15618</v>
      </c>
      <c r="I610" s="356" t="s">
        <v>15618</v>
      </c>
      <c r="J610" s="356" t="s">
        <v>15618</v>
      </c>
      <c r="K610" s="357"/>
      <c r="L610" s="357"/>
      <c r="M610" s="357"/>
      <c r="N610" s="357"/>
      <c r="O610" s="357"/>
      <c r="P610" s="358"/>
      <c r="Q610" s="35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si="88"/>
        <v>0</v>
      </c>
      <c r="Y610" s="271"/>
      <c r="Z610" s="271"/>
      <c r="AB610" s="273" t="str">
        <f t="shared" si="89"/>
        <v/>
      </c>
    </row>
    <row r="611" spans="1:28" s="272" customFormat="1" ht="20.399999999999999">
      <c r="A611" s="214"/>
      <c r="B611" s="215" t="s">
        <v>15618</v>
      </c>
      <c r="C611" s="354" t="s">
        <v>15618</v>
      </c>
      <c r="D611" s="278"/>
      <c r="E611" s="215" t="s">
        <v>15618</v>
      </c>
      <c r="F611" s="215" t="s">
        <v>15618</v>
      </c>
      <c r="G611" s="215" t="s">
        <v>15618</v>
      </c>
      <c r="H611" s="355" t="s">
        <v>15618</v>
      </c>
      <c r="I611" s="356" t="s">
        <v>15618</v>
      </c>
      <c r="J611" s="356" t="s">
        <v>15618</v>
      </c>
      <c r="K611" s="357"/>
      <c r="L611" s="357"/>
      <c r="M611" s="357"/>
      <c r="N611" s="357"/>
      <c r="O611" s="357"/>
      <c r="P611" s="358"/>
      <c r="Q611" s="35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si="88"/>
        <v>0</v>
      </c>
      <c r="Y611" s="271"/>
      <c r="Z611" s="271"/>
      <c r="AB611" s="273" t="str">
        <f t="shared" si="89"/>
        <v/>
      </c>
    </row>
    <row r="612" spans="1:28" s="272" customFormat="1" ht="20.399999999999999">
      <c r="A612" s="214"/>
      <c r="B612" s="215" t="s">
        <v>15618</v>
      </c>
      <c r="C612" s="354" t="s">
        <v>15618</v>
      </c>
      <c r="D612" s="278"/>
      <c r="E612" s="215" t="s">
        <v>15618</v>
      </c>
      <c r="F612" s="215" t="s">
        <v>15618</v>
      </c>
      <c r="G612" s="215" t="s">
        <v>15618</v>
      </c>
      <c r="H612" s="355" t="s">
        <v>15618</v>
      </c>
      <c r="I612" s="356" t="s">
        <v>15618</v>
      </c>
      <c r="J612" s="356" t="s">
        <v>15618</v>
      </c>
      <c r="K612" s="357"/>
      <c r="L612" s="357"/>
      <c r="M612" s="357"/>
      <c r="N612" s="357"/>
      <c r="O612" s="357"/>
      <c r="P612" s="358"/>
      <c r="Q612" s="35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si="88"/>
        <v>0</v>
      </c>
      <c r="Y612" s="271"/>
      <c r="Z612" s="271"/>
      <c r="AB612" s="273" t="str">
        <f t="shared" si="89"/>
        <v/>
      </c>
    </row>
    <row r="613" spans="1:28" s="272" customFormat="1" ht="20.399999999999999">
      <c r="A613" s="214"/>
      <c r="B613" s="215" t="s">
        <v>15618</v>
      </c>
      <c r="C613" s="354" t="s">
        <v>15618</v>
      </c>
      <c r="D613" s="278"/>
      <c r="E613" s="215" t="s">
        <v>15618</v>
      </c>
      <c r="F613" s="215" t="s">
        <v>15618</v>
      </c>
      <c r="G613" s="215" t="s">
        <v>15618</v>
      </c>
      <c r="H613" s="355" t="s">
        <v>15618</v>
      </c>
      <c r="I613" s="356" t="s">
        <v>15618</v>
      </c>
      <c r="J613" s="356" t="s">
        <v>15618</v>
      </c>
      <c r="K613" s="357"/>
      <c r="L613" s="357"/>
      <c r="M613" s="357"/>
      <c r="N613" s="357"/>
      <c r="O613" s="357"/>
      <c r="P613" s="358"/>
      <c r="Q613" s="35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si="88"/>
        <v>0</v>
      </c>
      <c r="Y613" s="271"/>
      <c r="Z613" s="271"/>
      <c r="AB613" s="273" t="str">
        <f t="shared" si="89"/>
        <v/>
      </c>
    </row>
    <row r="614" spans="1:28" s="272" customFormat="1" ht="20.399999999999999">
      <c r="A614" s="214"/>
      <c r="B614" s="215" t="s">
        <v>15618</v>
      </c>
      <c r="C614" s="354" t="s">
        <v>15618</v>
      </c>
      <c r="D614" s="278"/>
      <c r="E614" s="215" t="s">
        <v>15618</v>
      </c>
      <c r="F614" s="215" t="s">
        <v>15618</v>
      </c>
      <c r="G614" s="215" t="s">
        <v>15618</v>
      </c>
      <c r="H614" s="355" t="s">
        <v>15618</v>
      </c>
      <c r="I614" s="356" t="s">
        <v>15618</v>
      </c>
      <c r="J614" s="356" t="s">
        <v>15618</v>
      </c>
      <c r="K614" s="357"/>
      <c r="L614" s="357"/>
      <c r="M614" s="357"/>
      <c r="N614" s="357"/>
      <c r="O614" s="357"/>
      <c r="P614" s="358"/>
      <c r="Q614" s="35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si="88"/>
        <v>0</v>
      </c>
      <c r="Y614" s="271"/>
      <c r="Z614" s="271"/>
      <c r="AB614" s="273" t="str">
        <f t="shared" si="89"/>
        <v/>
      </c>
    </row>
    <row r="615" spans="1:28" s="272" customFormat="1" ht="20.399999999999999">
      <c r="A615" s="214"/>
      <c r="B615" s="215" t="s">
        <v>15618</v>
      </c>
      <c r="C615" s="354" t="s">
        <v>15618</v>
      </c>
      <c r="D615" s="278"/>
      <c r="E615" s="215" t="s">
        <v>15618</v>
      </c>
      <c r="F615" s="215" t="s">
        <v>15618</v>
      </c>
      <c r="G615" s="215" t="s">
        <v>15618</v>
      </c>
      <c r="H615" s="355" t="s">
        <v>15618</v>
      </c>
      <c r="I615" s="356" t="s">
        <v>15618</v>
      </c>
      <c r="J615" s="356" t="s">
        <v>15618</v>
      </c>
      <c r="K615" s="357"/>
      <c r="L615" s="357"/>
      <c r="M615" s="357"/>
      <c r="N615" s="357"/>
      <c r="O615" s="357"/>
      <c r="P615" s="358"/>
      <c r="Q615" s="35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si="88"/>
        <v>0</v>
      </c>
      <c r="Y615" s="271"/>
      <c r="Z615" s="271"/>
      <c r="AB615" s="273" t="str">
        <f t="shared" si="89"/>
        <v/>
      </c>
    </row>
    <row r="616" spans="1:28" s="272" customFormat="1" ht="20.399999999999999">
      <c r="A616" s="214"/>
      <c r="B616" s="215" t="s">
        <v>15618</v>
      </c>
      <c r="C616" s="354" t="s">
        <v>15618</v>
      </c>
      <c r="D616" s="278"/>
      <c r="E616" s="215" t="s">
        <v>15618</v>
      </c>
      <c r="F616" s="215" t="s">
        <v>15618</v>
      </c>
      <c r="G616" s="215" t="s">
        <v>15618</v>
      </c>
      <c r="H616" s="355" t="s">
        <v>15618</v>
      </c>
      <c r="I616" s="356" t="s">
        <v>15618</v>
      </c>
      <c r="J616" s="356" t="s">
        <v>15618</v>
      </c>
      <c r="K616" s="357"/>
      <c r="L616" s="357"/>
      <c r="M616" s="357"/>
      <c r="N616" s="357"/>
      <c r="O616" s="357"/>
      <c r="P616" s="358"/>
      <c r="Q616" s="35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si="88"/>
        <v>0</v>
      </c>
      <c r="Y616" s="271"/>
      <c r="Z616" s="271"/>
      <c r="AB616" s="273" t="str">
        <f t="shared" si="89"/>
        <v/>
      </c>
    </row>
    <row r="617" spans="1:28" s="272" customFormat="1" ht="20.399999999999999">
      <c r="A617" s="214"/>
      <c r="B617" s="215" t="s">
        <v>15618</v>
      </c>
      <c r="C617" s="354" t="s">
        <v>15618</v>
      </c>
      <c r="D617" s="278"/>
      <c r="E617" s="215" t="s">
        <v>15618</v>
      </c>
      <c r="F617" s="215" t="s">
        <v>15618</v>
      </c>
      <c r="G617" s="215" t="s">
        <v>15618</v>
      </c>
      <c r="H617" s="355" t="s">
        <v>15618</v>
      </c>
      <c r="I617" s="356" t="s">
        <v>15618</v>
      </c>
      <c r="J617" s="356" t="s">
        <v>15618</v>
      </c>
      <c r="K617" s="357"/>
      <c r="L617" s="357"/>
      <c r="M617" s="357"/>
      <c r="N617" s="357"/>
      <c r="O617" s="357"/>
      <c r="P617" s="358"/>
      <c r="Q617" s="35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si="88"/>
        <v>0</v>
      </c>
      <c r="Y617" s="271"/>
      <c r="Z617" s="271"/>
      <c r="AB617" s="273" t="str">
        <f t="shared" si="89"/>
        <v/>
      </c>
    </row>
    <row r="618" spans="1:28" s="272" customFormat="1" ht="20.399999999999999">
      <c r="A618" s="214"/>
      <c r="B618" s="215" t="s">
        <v>15618</v>
      </c>
      <c r="C618" s="354" t="s">
        <v>15618</v>
      </c>
      <c r="D618" s="278"/>
      <c r="E618" s="215" t="s">
        <v>15618</v>
      </c>
      <c r="F618" s="215" t="s">
        <v>15618</v>
      </c>
      <c r="G618" s="215" t="s">
        <v>15618</v>
      </c>
      <c r="H618" s="355" t="s">
        <v>15618</v>
      </c>
      <c r="I618" s="356" t="s">
        <v>15618</v>
      </c>
      <c r="J618" s="356" t="s">
        <v>15618</v>
      </c>
      <c r="K618" s="357"/>
      <c r="L618" s="357"/>
      <c r="M618" s="357"/>
      <c r="N618" s="357"/>
      <c r="O618" s="357"/>
      <c r="P618" s="358"/>
      <c r="Q618" s="35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si="88"/>
        <v>0</v>
      </c>
      <c r="Y618" s="271"/>
      <c r="Z618" s="271"/>
      <c r="AB618" s="273" t="str">
        <f t="shared" si="89"/>
        <v/>
      </c>
    </row>
    <row r="619" spans="1:28" s="272" customFormat="1" ht="20.399999999999999">
      <c r="A619" s="214"/>
      <c r="B619" s="215" t="s">
        <v>15618</v>
      </c>
      <c r="C619" s="354" t="s">
        <v>15618</v>
      </c>
      <c r="D619" s="278"/>
      <c r="E619" s="215" t="s">
        <v>15618</v>
      </c>
      <c r="F619" s="215" t="s">
        <v>15618</v>
      </c>
      <c r="G619" s="215" t="s">
        <v>15618</v>
      </c>
      <c r="H619" s="355" t="s">
        <v>15618</v>
      </c>
      <c r="I619" s="356" t="s">
        <v>15618</v>
      </c>
      <c r="J619" s="356" t="s">
        <v>15618</v>
      </c>
      <c r="K619" s="357"/>
      <c r="L619" s="357"/>
      <c r="M619" s="357"/>
      <c r="N619" s="357"/>
      <c r="O619" s="357"/>
      <c r="P619" s="358"/>
      <c r="Q619" s="35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si="88"/>
        <v>0</v>
      </c>
      <c r="Y619" s="271"/>
      <c r="Z619" s="271"/>
      <c r="AB619" s="273" t="str">
        <f t="shared" si="89"/>
        <v/>
      </c>
    </row>
    <row r="620" spans="1:28" s="272" customFormat="1" ht="20.399999999999999">
      <c r="A620" s="214"/>
      <c r="B620" s="215" t="s">
        <v>15618</v>
      </c>
      <c r="C620" s="354" t="s">
        <v>15618</v>
      </c>
      <c r="D620" s="278"/>
      <c r="E620" s="215" t="s">
        <v>15618</v>
      </c>
      <c r="F620" s="215" t="s">
        <v>15618</v>
      </c>
      <c r="G620" s="215" t="s">
        <v>15618</v>
      </c>
      <c r="H620" s="355" t="s">
        <v>15618</v>
      </c>
      <c r="I620" s="356" t="s">
        <v>15618</v>
      </c>
      <c r="J620" s="356" t="s">
        <v>15618</v>
      </c>
      <c r="K620" s="357"/>
      <c r="L620" s="357"/>
      <c r="M620" s="357"/>
      <c r="N620" s="357"/>
      <c r="O620" s="357"/>
      <c r="P620" s="358"/>
      <c r="Q620" s="35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si="88"/>
        <v>0</v>
      </c>
      <c r="Y620" s="271"/>
      <c r="Z620" s="271"/>
      <c r="AB620" s="273" t="str">
        <f t="shared" si="89"/>
        <v/>
      </c>
    </row>
    <row r="621" spans="1:28" s="272" customFormat="1" ht="20.399999999999999">
      <c r="A621" s="214"/>
      <c r="B621" s="215" t="s">
        <v>15618</v>
      </c>
      <c r="C621" s="354" t="s">
        <v>15618</v>
      </c>
      <c r="D621" s="278"/>
      <c r="E621" s="215" t="s">
        <v>15618</v>
      </c>
      <c r="F621" s="215" t="s">
        <v>15618</v>
      </c>
      <c r="G621" s="215" t="s">
        <v>15618</v>
      </c>
      <c r="H621" s="355" t="s">
        <v>15618</v>
      </c>
      <c r="I621" s="356" t="s">
        <v>15618</v>
      </c>
      <c r="J621" s="356" t="s">
        <v>15618</v>
      </c>
      <c r="K621" s="357"/>
      <c r="L621" s="357"/>
      <c r="M621" s="357"/>
      <c r="N621" s="357"/>
      <c r="O621" s="357"/>
      <c r="P621" s="358"/>
      <c r="Q621" s="35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si="88"/>
        <v>0</v>
      </c>
      <c r="Y621" s="271"/>
      <c r="Z621" s="271"/>
      <c r="AB621" s="273" t="str">
        <f t="shared" si="89"/>
        <v/>
      </c>
    </row>
    <row r="622" spans="1:28" s="272" customFormat="1" ht="20.399999999999999">
      <c r="A622" s="214"/>
      <c r="B622" s="215" t="s">
        <v>15618</v>
      </c>
      <c r="C622" s="354" t="s">
        <v>15618</v>
      </c>
      <c r="D622" s="278"/>
      <c r="E622" s="215" t="s">
        <v>15618</v>
      </c>
      <c r="F622" s="215" t="s">
        <v>15618</v>
      </c>
      <c r="G622" s="215" t="s">
        <v>15618</v>
      </c>
      <c r="H622" s="355" t="s">
        <v>15618</v>
      </c>
      <c r="I622" s="356" t="s">
        <v>15618</v>
      </c>
      <c r="J622" s="356" t="s">
        <v>15618</v>
      </c>
      <c r="K622" s="357"/>
      <c r="L622" s="357"/>
      <c r="M622" s="357"/>
      <c r="N622" s="357"/>
      <c r="O622" s="357"/>
      <c r="P622" s="358"/>
      <c r="Q622" s="35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si="88"/>
        <v>0</v>
      </c>
      <c r="Y622" s="271"/>
      <c r="Z622" s="271"/>
      <c r="AB622" s="273" t="str">
        <f t="shared" si="89"/>
        <v/>
      </c>
    </row>
    <row r="623" spans="1:28" s="272" customFormat="1" ht="20.399999999999999">
      <c r="A623" s="214"/>
      <c r="B623" s="215" t="s">
        <v>15618</v>
      </c>
      <c r="C623" s="354" t="s">
        <v>15618</v>
      </c>
      <c r="D623" s="278"/>
      <c r="E623" s="215" t="s">
        <v>15618</v>
      </c>
      <c r="F623" s="215" t="s">
        <v>15618</v>
      </c>
      <c r="G623" s="215" t="s">
        <v>15618</v>
      </c>
      <c r="H623" s="355" t="s">
        <v>15618</v>
      </c>
      <c r="I623" s="356" t="s">
        <v>15618</v>
      </c>
      <c r="J623" s="356" t="s">
        <v>15618</v>
      </c>
      <c r="K623" s="357"/>
      <c r="L623" s="357"/>
      <c r="M623" s="357"/>
      <c r="N623" s="357"/>
      <c r="O623" s="357"/>
      <c r="P623" s="358"/>
      <c r="Q623" s="35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si="88"/>
        <v>0</v>
      </c>
      <c r="Y623" s="271"/>
      <c r="Z623" s="271"/>
      <c r="AB623" s="273" t="str">
        <f t="shared" si="89"/>
        <v/>
      </c>
    </row>
    <row r="624" spans="1:28" s="272" customFormat="1" ht="20.399999999999999">
      <c r="A624" s="214"/>
      <c r="B624" s="215" t="s">
        <v>15618</v>
      </c>
      <c r="C624" s="354" t="s">
        <v>15618</v>
      </c>
      <c r="D624" s="278"/>
      <c r="E624" s="215" t="s">
        <v>15618</v>
      </c>
      <c r="F624" s="215" t="s">
        <v>15618</v>
      </c>
      <c r="G624" s="215" t="s">
        <v>15618</v>
      </c>
      <c r="H624" s="355" t="s">
        <v>15618</v>
      </c>
      <c r="I624" s="356" t="s">
        <v>15618</v>
      </c>
      <c r="J624" s="356" t="s">
        <v>15618</v>
      </c>
      <c r="K624" s="357"/>
      <c r="L624" s="357"/>
      <c r="M624" s="357"/>
      <c r="N624" s="357"/>
      <c r="O624" s="357"/>
      <c r="P624" s="358"/>
      <c r="Q624" s="35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si="88"/>
        <v>0</v>
      </c>
      <c r="Y624" s="271"/>
      <c r="Z624" s="271"/>
      <c r="AB624" s="273" t="str">
        <f t="shared" si="89"/>
        <v/>
      </c>
    </row>
    <row r="625" spans="1:28" s="272" customFormat="1" ht="20.399999999999999">
      <c r="A625" s="214"/>
      <c r="B625" s="215" t="s">
        <v>15618</v>
      </c>
      <c r="C625" s="354" t="s">
        <v>15618</v>
      </c>
      <c r="D625" s="278"/>
      <c r="E625" s="215" t="s">
        <v>15618</v>
      </c>
      <c r="F625" s="215" t="s">
        <v>15618</v>
      </c>
      <c r="G625" s="215" t="s">
        <v>15618</v>
      </c>
      <c r="H625" s="355" t="s">
        <v>15618</v>
      </c>
      <c r="I625" s="356" t="s">
        <v>15618</v>
      </c>
      <c r="J625" s="356" t="s">
        <v>15618</v>
      </c>
      <c r="K625" s="357"/>
      <c r="L625" s="357"/>
      <c r="M625" s="357"/>
      <c r="N625" s="357"/>
      <c r="O625" s="357"/>
      <c r="P625" s="358"/>
      <c r="Q625" s="35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si="88"/>
        <v>0</v>
      </c>
      <c r="Y625" s="271"/>
      <c r="Z625" s="271"/>
      <c r="AB625" s="273" t="str">
        <f t="shared" si="89"/>
        <v/>
      </c>
    </row>
    <row r="626" spans="1:28" s="272" customFormat="1" ht="20.399999999999999">
      <c r="A626" s="214"/>
      <c r="B626" s="215" t="s">
        <v>15618</v>
      </c>
      <c r="C626" s="354" t="s">
        <v>15618</v>
      </c>
      <c r="D626" s="278"/>
      <c r="E626" s="215" t="s">
        <v>15618</v>
      </c>
      <c r="F626" s="215" t="s">
        <v>15618</v>
      </c>
      <c r="G626" s="215" t="s">
        <v>15618</v>
      </c>
      <c r="H626" s="355" t="s">
        <v>15618</v>
      </c>
      <c r="I626" s="356" t="s">
        <v>15618</v>
      </c>
      <c r="J626" s="356" t="s">
        <v>15618</v>
      </c>
      <c r="K626" s="357"/>
      <c r="L626" s="357"/>
      <c r="M626" s="357"/>
      <c r="N626" s="357"/>
      <c r="O626" s="357"/>
      <c r="P626" s="358"/>
      <c r="Q626" s="35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si="88"/>
        <v>0</v>
      </c>
      <c r="Y626" s="271"/>
      <c r="Z626" s="271"/>
      <c r="AB626" s="273" t="str">
        <f t="shared" si="89"/>
        <v/>
      </c>
    </row>
    <row r="627" spans="1:28" s="272" customFormat="1" ht="20.399999999999999">
      <c r="A627" s="214"/>
      <c r="B627" s="215" t="s">
        <v>15618</v>
      </c>
      <c r="C627" s="354" t="s">
        <v>15618</v>
      </c>
      <c r="D627" s="278"/>
      <c r="E627" s="215" t="s">
        <v>15618</v>
      </c>
      <c r="F627" s="215" t="s">
        <v>15618</v>
      </c>
      <c r="G627" s="215" t="s">
        <v>15618</v>
      </c>
      <c r="H627" s="355" t="s">
        <v>15618</v>
      </c>
      <c r="I627" s="356" t="s">
        <v>15618</v>
      </c>
      <c r="J627" s="356" t="s">
        <v>15618</v>
      </c>
      <c r="K627" s="357"/>
      <c r="L627" s="357"/>
      <c r="M627" s="357"/>
      <c r="N627" s="357"/>
      <c r="O627" s="357"/>
      <c r="P627" s="358"/>
      <c r="Q627" s="35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si="88"/>
        <v>0</v>
      </c>
      <c r="Y627" s="271"/>
      <c r="Z627" s="271"/>
      <c r="AB627" s="273" t="str">
        <f t="shared" si="89"/>
        <v/>
      </c>
    </row>
    <row r="628" spans="1:28" s="272" customFormat="1" ht="20.399999999999999">
      <c r="A628" s="214"/>
      <c r="B628" s="215" t="s">
        <v>15618</v>
      </c>
      <c r="C628" s="354" t="s">
        <v>15618</v>
      </c>
      <c r="D628" s="278"/>
      <c r="E628" s="215" t="s">
        <v>15618</v>
      </c>
      <c r="F628" s="215" t="s">
        <v>15618</v>
      </c>
      <c r="G628" s="215" t="s">
        <v>15618</v>
      </c>
      <c r="H628" s="355" t="s">
        <v>15618</v>
      </c>
      <c r="I628" s="356" t="s">
        <v>15618</v>
      </c>
      <c r="J628" s="356" t="s">
        <v>15618</v>
      </c>
      <c r="K628" s="357"/>
      <c r="L628" s="357"/>
      <c r="M628" s="357"/>
      <c r="N628" s="357"/>
      <c r="O628" s="357"/>
      <c r="P628" s="358"/>
      <c r="Q628" s="35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si="88"/>
        <v>0</v>
      </c>
      <c r="Y628" s="271"/>
      <c r="Z628" s="271"/>
      <c r="AB628" s="273" t="str">
        <f t="shared" si="89"/>
        <v/>
      </c>
    </row>
    <row r="629" spans="1:28" s="272" customFormat="1" ht="20.399999999999999">
      <c r="A629" s="214"/>
      <c r="B629" s="215" t="s">
        <v>15618</v>
      </c>
      <c r="C629" s="354" t="s">
        <v>15618</v>
      </c>
      <c r="D629" s="278"/>
      <c r="E629" s="215" t="s">
        <v>15618</v>
      </c>
      <c r="F629" s="215" t="s">
        <v>15618</v>
      </c>
      <c r="G629" s="215" t="s">
        <v>15618</v>
      </c>
      <c r="H629" s="355" t="s">
        <v>15618</v>
      </c>
      <c r="I629" s="356" t="s">
        <v>15618</v>
      </c>
      <c r="J629" s="356" t="s">
        <v>15618</v>
      </c>
      <c r="K629" s="357"/>
      <c r="L629" s="357"/>
      <c r="M629" s="357"/>
      <c r="N629" s="357"/>
      <c r="O629" s="357"/>
      <c r="P629" s="358"/>
      <c r="Q629" s="35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si="88"/>
        <v>0</v>
      </c>
      <c r="Y629" s="271"/>
      <c r="Z629" s="271"/>
      <c r="AB629" s="273" t="str">
        <f t="shared" si="89"/>
        <v/>
      </c>
    </row>
    <row r="630" spans="1:28" s="272" customFormat="1" ht="20.399999999999999">
      <c r="A630" s="214"/>
      <c r="B630" s="215" t="s">
        <v>15618</v>
      </c>
      <c r="C630" s="354" t="s">
        <v>15618</v>
      </c>
      <c r="D630" s="278"/>
      <c r="E630" s="215" t="s">
        <v>15618</v>
      </c>
      <c r="F630" s="215" t="s">
        <v>15618</v>
      </c>
      <c r="G630" s="215" t="s">
        <v>15618</v>
      </c>
      <c r="H630" s="355" t="s">
        <v>15618</v>
      </c>
      <c r="I630" s="356" t="s">
        <v>15618</v>
      </c>
      <c r="J630" s="356" t="s">
        <v>15618</v>
      </c>
      <c r="K630" s="357"/>
      <c r="L630" s="357"/>
      <c r="M630" s="357"/>
      <c r="N630" s="357"/>
      <c r="O630" s="357"/>
      <c r="P630" s="358"/>
      <c r="Q630" s="35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si="88"/>
        <v>0</v>
      </c>
      <c r="Y630" s="271"/>
      <c r="Z630" s="271"/>
      <c r="AB630" s="273" t="str">
        <f t="shared" si="89"/>
        <v/>
      </c>
    </row>
    <row r="631" spans="1:28" s="272" customFormat="1" ht="20.399999999999999">
      <c r="A631" s="214"/>
      <c r="B631" s="215" t="s">
        <v>15618</v>
      </c>
      <c r="C631" s="354" t="s">
        <v>15618</v>
      </c>
      <c r="D631" s="278"/>
      <c r="E631" s="215" t="s">
        <v>15618</v>
      </c>
      <c r="F631" s="215" t="s">
        <v>15618</v>
      </c>
      <c r="G631" s="215" t="s">
        <v>15618</v>
      </c>
      <c r="H631" s="355" t="s">
        <v>15618</v>
      </c>
      <c r="I631" s="356" t="s">
        <v>15618</v>
      </c>
      <c r="J631" s="356" t="s">
        <v>15618</v>
      </c>
      <c r="K631" s="357"/>
      <c r="L631" s="357"/>
      <c r="M631" s="357"/>
      <c r="N631" s="357"/>
      <c r="O631" s="357"/>
      <c r="P631" s="358"/>
      <c r="Q631" s="35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si="88"/>
        <v>0</v>
      </c>
      <c r="Y631" s="271"/>
      <c r="Z631" s="271"/>
      <c r="AB631" s="273" t="str">
        <f t="shared" si="89"/>
        <v/>
      </c>
    </row>
    <row r="632" spans="1:28" s="272" customFormat="1" ht="20.399999999999999">
      <c r="A632" s="214"/>
      <c r="B632" s="215" t="s">
        <v>15618</v>
      </c>
      <c r="C632" s="354" t="s">
        <v>15618</v>
      </c>
      <c r="D632" s="278"/>
      <c r="E632" s="215" t="s">
        <v>15618</v>
      </c>
      <c r="F632" s="215" t="s">
        <v>15618</v>
      </c>
      <c r="G632" s="215" t="s">
        <v>15618</v>
      </c>
      <c r="H632" s="355" t="s">
        <v>15618</v>
      </c>
      <c r="I632" s="356" t="s">
        <v>15618</v>
      </c>
      <c r="J632" s="356" t="s">
        <v>15618</v>
      </c>
      <c r="K632" s="357"/>
      <c r="L632" s="357"/>
      <c r="M632" s="357"/>
      <c r="N632" s="357"/>
      <c r="O632" s="357"/>
      <c r="P632" s="358"/>
      <c r="Q632" s="35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si="88"/>
        <v>0</v>
      </c>
      <c r="Y632" s="271"/>
      <c r="Z632" s="271"/>
      <c r="AB632" s="273" t="str">
        <f t="shared" si="89"/>
        <v/>
      </c>
    </row>
    <row r="633" spans="1:28" s="272" customFormat="1" ht="20.399999999999999">
      <c r="A633" s="214"/>
      <c r="B633" s="215" t="s">
        <v>15618</v>
      </c>
      <c r="C633" s="354" t="s">
        <v>15618</v>
      </c>
      <c r="D633" s="278"/>
      <c r="E633" s="215" t="s">
        <v>15618</v>
      </c>
      <c r="F633" s="215" t="s">
        <v>15618</v>
      </c>
      <c r="G633" s="215" t="s">
        <v>15618</v>
      </c>
      <c r="H633" s="355" t="s">
        <v>15618</v>
      </c>
      <c r="I633" s="356" t="s">
        <v>15618</v>
      </c>
      <c r="J633" s="356" t="s">
        <v>15618</v>
      </c>
      <c r="K633" s="357"/>
      <c r="L633" s="357"/>
      <c r="M633" s="357"/>
      <c r="N633" s="357"/>
      <c r="O633" s="357"/>
      <c r="P633" s="358"/>
      <c r="Q633" s="35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si="88"/>
        <v>0</v>
      </c>
      <c r="Y633" s="271"/>
      <c r="Z633" s="271"/>
      <c r="AB633" s="273" t="str">
        <f t="shared" si="89"/>
        <v/>
      </c>
    </row>
    <row r="634" spans="1:28" s="272" customFormat="1" ht="20.399999999999999">
      <c r="A634" s="214"/>
      <c r="B634" s="215" t="s">
        <v>15618</v>
      </c>
      <c r="C634" s="354" t="s">
        <v>15618</v>
      </c>
      <c r="D634" s="278"/>
      <c r="E634" s="215" t="s">
        <v>15618</v>
      </c>
      <c r="F634" s="215" t="s">
        <v>15618</v>
      </c>
      <c r="G634" s="215" t="s">
        <v>15618</v>
      </c>
      <c r="H634" s="355" t="s">
        <v>15618</v>
      </c>
      <c r="I634" s="356" t="s">
        <v>15618</v>
      </c>
      <c r="J634" s="356" t="s">
        <v>15618</v>
      </c>
      <c r="K634" s="357"/>
      <c r="L634" s="357"/>
      <c r="M634" s="357"/>
      <c r="N634" s="357"/>
      <c r="O634" s="357"/>
      <c r="P634" s="358"/>
      <c r="Q634" s="359"/>
      <c r="R634" s="215" t="str">
        <f ca="1">IF(ISERROR($V634),"",OFFSET('Smelter Look-up'!$C$4,$V634-4,0)&amp;"")</f>
        <v/>
      </c>
      <c r="S634" s="222" t="str">
        <f t="shared" ref="S634" ca="1" si="90">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 si="91">IF(AND(C634="Smelter not listed",OR(LEN(D634)=0,LEN(E634)=0)),1,0)</f>
        <v>0</v>
      </c>
      <c r="Y634" s="271"/>
      <c r="Z634" s="271"/>
      <c r="AB634" s="273" t="str">
        <f t="shared" ref="AB634" si="92">B634&amp;C634</f>
        <v/>
      </c>
    </row>
    <row r="635" spans="1:28" s="272" customFormat="1" ht="20.399999999999999">
      <c r="A635" s="214"/>
      <c r="B635" s="215" t="s">
        <v>15618</v>
      </c>
      <c r="C635" s="354" t="s">
        <v>15618</v>
      </c>
      <c r="D635" s="278"/>
      <c r="E635" s="215" t="s">
        <v>15618</v>
      </c>
      <c r="F635" s="215" t="s">
        <v>15618</v>
      </c>
      <c r="G635" s="215" t="s">
        <v>15618</v>
      </c>
      <c r="H635" s="355" t="s">
        <v>15618</v>
      </c>
      <c r="I635" s="356" t="s">
        <v>15618</v>
      </c>
      <c r="J635" s="356" t="s">
        <v>15618</v>
      </c>
      <c r="K635" s="357"/>
      <c r="L635" s="357"/>
      <c r="M635" s="357"/>
      <c r="N635" s="357"/>
      <c r="O635" s="357"/>
      <c r="P635" s="358"/>
      <c r="Q635" s="359"/>
      <c r="R635" s="215" t="str">
        <f ca="1">IF(ISERROR($V635),"",OFFSET('Smelter Look-up'!$C$4,$V635-4,0)&amp;"")</f>
        <v/>
      </c>
      <c r="S635" s="222" t="str">
        <f t="shared" ref="S635:S666" ca="1" si="93">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X666" si="94">IF(AND(C635="Smelter not listed",OR(LEN(D635)=0,LEN(E635)=0)),1,0)</f>
        <v>0</v>
      </c>
      <c r="Y635" s="271"/>
      <c r="Z635" s="271"/>
      <c r="AB635" s="273" t="str">
        <f t="shared" ref="AB635:AB666" si="95">B635&amp;C635</f>
        <v/>
      </c>
    </row>
    <row r="636" spans="1:28" s="272" customFormat="1" ht="20.399999999999999">
      <c r="A636" s="214"/>
      <c r="B636" s="215" t="s">
        <v>15618</v>
      </c>
      <c r="C636" s="354" t="s">
        <v>15618</v>
      </c>
      <c r="D636" s="278"/>
      <c r="E636" s="215" t="s">
        <v>15618</v>
      </c>
      <c r="F636" s="215" t="s">
        <v>15618</v>
      </c>
      <c r="G636" s="215" t="s">
        <v>15618</v>
      </c>
      <c r="H636" s="355" t="s">
        <v>15618</v>
      </c>
      <c r="I636" s="356" t="s">
        <v>15618</v>
      </c>
      <c r="J636" s="356" t="s">
        <v>15618</v>
      </c>
      <c r="K636" s="357"/>
      <c r="L636" s="357"/>
      <c r="M636" s="357"/>
      <c r="N636" s="357"/>
      <c r="O636" s="357"/>
      <c r="P636" s="358"/>
      <c r="Q636" s="35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si="94"/>
        <v>0</v>
      </c>
      <c r="Y636" s="271"/>
      <c r="Z636" s="271"/>
      <c r="AB636" s="273" t="str">
        <f t="shared" si="95"/>
        <v/>
      </c>
    </row>
    <row r="637" spans="1:28" s="272" customFormat="1" ht="20.399999999999999">
      <c r="A637" s="214"/>
      <c r="B637" s="215" t="s">
        <v>15618</v>
      </c>
      <c r="C637" s="354" t="s">
        <v>15618</v>
      </c>
      <c r="D637" s="278"/>
      <c r="E637" s="215" t="s">
        <v>15618</v>
      </c>
      <c r="F637" s="215" t="s">
        <v>15618</v>
      </c>
      <c r="G637" s="215" t="s">
        <v>15618</v>
      </c>
      <c r="H637" s="355" t="s">
        <v>15618</v>
      </c>
      <c r="I637" s="356" t="s">
        <v>15618</v>
      </c>
      <c r="J637" s="356" t="s">
        <v>15618</v>
      </c>
      <c r="K637" s="357"/>
      <c r="L637" s="357"/>
      <c r="M637" s="357"/>
      <c r="N637" s="357"/>
      <c r="O637" s="357"/>
      <c r="P637" s="358"/>
      <c r="Q637" s="35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si="94"/>
        <v>0</v>
      </c>
      <c r="Y637" s="271"/>
      <c r="Z637" s="271"/>
      <c r="AB637" s="273" t="str">
        <f t="shared" si="95"/>
        <v/>
      </c>
    </row>
    <row r="638" spans="1:28" s="272" customFormat="1" ht="20.399999999999999">
      <c r="A638" s="214"/>
      <c r="B638" s="215" t="s">
        <v>15618</v>
      </c>
      <c r="C638" s="354" t="s">
        <v>15618</v>
      </c>
      <c r="D638" s="278"/>
      <c r="E638" s="215" t="s">
        <v>15618</v>
      </c>
      <c r="F638" s="215" t="s">
        <v>15618</v>
      </c>
      <c r="G638" s="215" t="s">
        <v>15618</v>
      </c>
      <c r="H638" s="355" t="s">
        <v>15618</v>
      </c>
      <c r="I638" s="356" t="s">
        <v>15618</v>
      </c>
      <c r="J638" s="356" t="s">
        <v>15618</v>
      </c>
      <c r="K638" s="357"/>
      <c r="L638" s="357"/>
      <c r="M638" s="357"/>
      <c r="N638" s="357"/>
      <c r="O638" s="357"/>
      <c r="P638" s="358"/>
      <c r="Q638" s="35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si="94"/>
        <v>0</v>
      </c>
      <c r="Y638" s="271"/>
      <c r="Z638" s="271"/>
      <c r="AB638" s="273" t="str">
        <f t="shared" si="95"/>
        <v/>
      </c>
    </row>
    <row r="639" spans="1:28" s="272" customFormat="1" ht="20.399999999999999">
      <c r="A639" s="214"/>
      <c r="B639" s="215" t="s">
        <v>15618</v>
      </c>
      <c r="C639" s="354" t="s">
        <v>15618</v>
      </c>
      <c r="D639" s="278"/>
      <c r="E639" s="215" t="s">
        <v>15618</v>
      </c>
      <c r="F639" s="215" t="s">
        <v>15618</v>
      </c>
      <c r="G639" s="215" t="s">
        <v>15618</v>
      </c>
      <c r="H639" s="355" t="s">
        <v>15618</v>
      </c>
      <c r="I639" s="356" t="s">
        <v>15618</v>
      </c>
      <c r="J639" s="356" t="s">
        <v>15618</v>
      </c>
      <c r="K639" s="357"/>
      <c r="L639" s="357"/>
      <c r="M639" s="357"/>
      <c r="N639" s="357"/>
      <c r="O639" s="357"/>
      <c r="P639" s="358"/>
      <c r="Q639" s="35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si="94"/>
        <v>0</v>
      </c>
      <c r="Y639" s="271"/>
      <c r="Z639" s="271"/>
      <c r="AB639" s="273" t="str">
        <f t="shared" si="95"/>
        <v/>
      </c>
    </row>
    <row r="640" spans="1:28" s="272" customFormat="1" ht="20.399999999999999">
      <c r="A640" s="214"/>
      <c r="B640" s="215" t="s">
        <v>15618</v>
      </c>
      <c r="C640" s="354" t="s">
        <v>15618</v>
      </c>
      <c r="D640" s="278"/>
      <c r="E640" s="215" t="s">
        <v>15618</v>
      </c>
      <c r="F640" s="215" t="s">
        <v>15618</v>
      </c>
      <c r="G640" s="215" t="s">
        <v>15618</v>
      </c>
      <c r="H640" s="355" t="s">
        <v>15618</v>
      </c>
      <c r="I640" s="356" t="s">
        <v>15618</v>
      </c>
      <c r="J640" s="356" t="s">
        <v>15618</v>
      </c>
      <c r="K640" s="357"/>
      <c r="L640" s="357"/>
      <c r="M640" s="357"/>
      <c r="N640" s="357"/>
      <c r="O640" s="357"/>
      <c r="P640" s="358"/>
      <c r="Q640" s="35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si="94"/>
        <v>0</v>
      </c>
      <c r="Y640" s="271"/>
      <c r="Z640" s="271"/>
      <c r="AB640" s="273" t="str">
        <f t="shared" si="95"/>
        <v/>
      </c>
    </row>
    <row r="641" spans="1:28" s="272" customFormat="1" ht="20.399999999999999">
      <c r="A641" s="214"/>
      <c r="B641" s="215" t="s">
        <v>15618</v>
      </c>
      <c r="C641" s="354" t="s">
        <v>15618</v>
      </c>
      <c r="D641" s="278"/>
      <c r="E641" s="215" t="s">
        <v>15618</v>
      </c>
      <c r="F641" s="215" t="s">
        <v>15618</v>
      </c>
      <c r="G641" s="215" t="s">
        <v>15618</v>
      </c>
      <c r="H641" s="355" t="s">
        <v>15618</v>
      </c>
      <c r="I641" s="356" t="s">
        <v>15618</v>
      </c>
      <c r="J641" s="356" t="s">
        <v>15618</v>
      </c>
      <c r="K641" s="357"/>
      <c r="L641" s="357"/>
      <c r="M641" s="357"/>
      <c r="N641" s="357"/>
      <c r="O641" s="357"/>
      <c r="P641" s="358"/>
      <c r="Q641" s="35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si="94"/>
        <v>0</v>
      </c>
      <c r="Y641" s="271"/>
      <c r="Z641" s="271"/>
      <c r="AB641" s="273" t="str">
        <f t="shared" si="95"/>
        <v/>
      </c>
    </row>
    <row r="642" spans="1:28" s="272" customFormat="1" ht="20.399999999999999">
      <c r="A642" s="214"/>
      <c r="B642" s="215" t="s">
        <v>15618</v>
      </c>
      <c r="C642" s="354" t="s">
        <v>15618</v>
      </c>
      <c r="D642" s="278"/>
      <c r="E642" s="215" t="s">
        <v>15618</v>
      </c>
      <c r="F642" s="215" t="s">
        <v>15618</v>
      </c>
      <c r="G642" s="215" t="s">
        <v>15618</v>
      </c>
      <c r="H642" s="355" t="s">
        <v>15618</v>
      </c>
      <c r="I642" s="356" t="s">
        <v>15618</v>
      </c>
      <c r="J642" s="356" t="s">
        <v>15618</v>
      </c>
      <c r="K642" s="357"/>
      <c r="L642" s="357"/>
      <c r="M642" s="357"/>
      <c r="N642" s="357"/>
      <c r="O642" s="357"/>
      <c r="P642" s="358"/>
      <c r="Q642" s="35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si="94"/>
        <v>0</v>
      </c>
      <c r="Y642" s="271"/>
      <c r="Z642" s="271"/>
      <c r="AB642" s="273" t="str">
        <f t="shared" si="95"/>
        <v/>
      </c>
    </row>
    <row r="643" spans="1:28" s="272" customFormat="1" ht="20.399999999999999">
      <c r="A643" s="214"/>
      <c r="B643" s="215" t="s">
        <v>15618</v>
      </c>
      <c r="C643" s="354" t="s">
        <v>15618</v>
      </c>
      <c r="D643" s="278"/>
      <c r="E643" s="215" t="s">
        <v>15618</v>
      </c>
      <c r="F643" s="215" t="s">
        <v>15618</v>
      </c>
      <c r="G643" s="215" t="s">
        <v>15618</v>
      </c>
      <c r="H643" s="355" t="s">
        <v>15618</v>
      </c>
      <c r="I643" s="356" t="s">
        <v>15618</v>
      </c>
      <c r="J643" s="356" t="s">
        <v>15618</v>
      </c>
      <c r="K643" s="357"/>
      <c r="L643" s="357"/>
      <c r="M643" s="357"/>
      <c r="N643" s="357"/>
      <c r="O643" s="357"/>
      <c r="P643" s="358"/>
      <c r="Q643" s="35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si="94"/>
        <v>0</v>
      </c>
      <c r="Y643" s="271"/>
      <c r="Z643" s="271"/>
      <c r="AB643" s="273" t="str">
        <f t="shared" si="95"/>
        <v/>
      </c>
    </row>
    <row r="644" spans="1:28" s="272" customFormat="1" ht="20.399999999999999">
      <c r="A644" s="214"/>
      <c r="B644" s="215" t="s">
        <v>15618</v>
      </c>
      <c r="C644" s="354" t="s">
        <v>15618</v>
      </c>
      <c r="D644" s="278"/>
      <c r="E644" s="215" t="s">
        <v>15618</v>
      </c>
      <c r="F644" s="215" t="s">
        <v>15618</v>
      </c>
      <c r="G644" s="215" t="s">
        <v>15618</v>
      </c>
      <c r="H644" s="355" t="s">
        <v>15618</v>
      </c>
      <c r="I644" s="356" t="s">
        <v>15618</v>
      </c>
      <c r="J644" s="356" t="s">
        <v>15618</v>
      </c>
      <c r="K644" s="357"/>
      <c r="L644" s="357"/>
      <c r="M644" s="357"/>
      <c r="N644" s="357"/>
      <c r="O644" s="357"/>
      <c r="P644" s="358"/>
      <c r="Q644" s="35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si="94"/>
        <v>0</v>
      </c>
      <c r="Y644" s="271"/>
      <c r="Z644" s="271"/>
      <c r="AB644" s="273" t="str">
        <f t="shared" si="95"/>
        <v/>
      </c>
    </row>
    <row r="645" spans="1:28" s="272" customFormat="1" ht="20.399999999999999">
      <c r="A645" s="214"/>
      <c r="B645" s="215" t="s">
        <v>15618</v>
      </c>
      <c r="C645" s="354" t="s">
        <v>15618</v>
      </c>
      <c r="D645" s="278"/>
      <c r="E645" s="215" t="s">
        <v>15618</v>
      </c>
      <c r="F645" s="215" t="s">
        <v>15618</v>
      </c>
      <c r="G645" s="215" t="s">
        <v>15618</v>
      </c>
      <c r="H645" s="355" t="s">
        <v>15618</v>
      </c>
      <c r="I645" s="356" t="s">
        <v>15618</v>
      </c>
      <c r="J645" s="356" t="s">
        <v>15618</v>
      </c>
      <c r="K645" s="357"/>
      <c r="L645" s="357"/>
      <c r="M645" s="357"/>
      <c r="N645" s="357"/>
      <c r="O645" s="357"/>
      <c r="P645" s="358"/>
      <c r="Q645" s="35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si="94"/>
        <v>0</v>
      </c>
      <c r="Y645" s="271"/>
      <c r="Z645" s="271"/>
      <c r="AB645" s="273" t="str">
        <f t="shared" si="95"/>
        <v/>
      </c>
    </row>
    <row r="646" spans="1:28" s="272" customFormat="1" ht="20.399999999999999">
      <c r="A646" s="214"/>
      <c r="B646" s="215" t="s">
        <v>15618</v>
      </c>
      <c r="C646" s="354" t="s">
        <v>15618</v>
      </c>
      <c r="D646" s="278"/>
      <c r="E646" s="215" t="s">
        <v>15618</v>
      </c>
      <c r="F646" s="215" t="s">
        <v>15618</v>
      </c>
      <c r="G646" s="215" t="s">
        <v>15618</v>
      </c>
      <c r="H646" s="355" t="s">
        <v>15618</v>
      </c>
      <c r="I646" s="356" t="s">
        <v>15618</v>
      </c>
      <c r="J646" s="356" t="s">
        <v>15618</v>
      </c>
      <c r="K646" s="357"/>
      <c r="L646" s="357"/>
      <c r="M646" s="357"/>
      <c r="N646" s="357"/>
      <c r="O646" s="357"/>
      <c r="P646" s="358"/>
      <c r="Q646" s="35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si="94"/>
        <v>0</v>
      </c>
      <c r="Y646" s="271"/>
      <c r="Z646" s="271"/>
      <c r="AB646" s="273" t="str">
        <f t="shared" si="95"/>
        <v/>
      </c>
    </row>
    <row r="647" spans="1:28" s="272" customFormat="1" ht="20.399999999999999">
      <c r="A647" s="214"/>
      <c r="B647" s="215" t="s">
        <v>15618</v>
      </c>
      <c r="C647" s="354" t="s">
        <v>15618</v>
      </c>
      <c r="D647" s="278"/>
      <c r="E647" s="215" t="s">
        <v>15618</v>
      </c>
      <c r="F647" s="215" t="s">
        <v>15618</v>
      </c>
      <c r="G647" s="215" t="s">
        <v>15618</v>
      </c>
      <c r="H647" s="355" t="s">
        <v>15618</v>
      </c>
      <c r="I647" s="356" t="s">
        <v>15618</v>
      </c>
      <c r="J647" s="356" t="s">
        <v>15618</v>
      </c>
      <c r="K647" s="357"/>
      <c r="L647" s="357"/>
      <c r="M647" s="357"/>
      <c r="N647" s="357"/>
      <c r="O647" s="357"/>
      <c r="P647" s="358"/>
      <c r="Q647" s="35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si="94"/>
        <v>0</v>
      </c>
      <c r="Y647" s="271"/>
      <c r="Z647" s="271"/>
      <c r="AB647" s="273" t="str">
        <f t="shared" si="95"/>
        <v/>
      </c>
    </row>
    <row r="648" spans="1:28" s="272" customFormat="1" ht="20.399999999999999">
      <c r="A648" s="214"/>
      <c r="B648" s="215" t="s">
        <v>15618</v>
      </c>
      <c r="C648" s="354" t="s">
        <v>15618</v>
      </c>
      <c r="D648" s="278"/>
      <c r="E648" s="215" t="s">
        <v>15618</v>
      </c>
      <c r="F648" s="215" t="s">
        <v>15618</v>
      </c>
      <c r="G648" s="215" t="s">
        <v>15618</v>
      </c>
      <c r="H648" s="355" t="s">
        <v>15618</v>
      </c>
      <c r="I648" s="356" t="s">
        <v>15618</v>
      </c>
      <c r="J648" s="356" t="s">
        <v>15618</v>
      </c>
      <c r="K648" s="357"/>
      <c r="L648" s="357"/>
      <c r="M648" s="357"/>
      <c r="N648" s="357"/>
      <c r="O648" s="357"/>
      <c r="P648" s="358"/>
      <c r="Q648" s="35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si="94"/>
        <v>0</v>
      </c>
      <c r="Y648" s="271"/>
      <c r="Z648" s="271"/>
      <c r="AB648" s="273" t="str">
        <f t="shared" si="95"/>
        <v/>
      </c>
    </row>
    <row r="649" spans="1:28" s="272" customFormat="1" ht="20.399999999999999">
      <c r="A649" s="214"/>
      <c r="B649" s="215" t="s">
        <v>15618</v>
      </c>
      <c r="C649" s="354" t="s">
        <v>15618</v>
      </c>
      <c r="D649" s="278"/>
      <c r="E649" s="215" t="s">
        <v>15618</v>
      </c>
      <c r="F649" s="215" t="s">
        <v>15618</v>
      </c>
      <c r="G649" s="215" t="s">
        <v>15618</v>
      </c>
      <c r="H649" s="355" t="s">
        <v>15618</v>
      </c>
      <c r="I649" s="356" t="s">
        <v>15618</v>
      </c>
      <c r="J649" s="356" t="s">
        <v>15618</v>
      </c>
      <c r="K649" s="357"/>
      <c r="L649" s="357"/>
      <c r="M649" s="357"/>
      <c r="N649" s="357"/>
      <c r="O649" s="357"/>
      <c r="P649" s="358"/>
      <c r="Q649" s="35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si="94"/>
        <v>0</v>
      </c>
      <c r="Y649" s="271"/>
      <c r="Z649" s="271"/>
      <c r="AB649" s="273" t="str">
        <f t="shared" si="95"/>
        <v/>
      </c>
    </row>
    <row r="650" spans="1:28" s="272" customFormat="1" ht="20.399999999999999">
      <c r="A650" s="214"/>
      <c r="B650" s="215" t="s">
        <v>15618</v>
      </c>
      <c r="C650" s="354" t="s">
        <v>15618</v>
      </c>
      <c r="D650" s="278"/>
      <c r="E650" s="215" t="s">
        <v>15618</v>
      </c>
      <c r="F650" s="215" t="s">
        <v>15618</v>
      </c>
      <c r="G650" s="215" t="s">
        <v>15618</v>
      </c>
      <c r="H650" s="355" t="s">
        <v>15618</v>
      </c>
      <c r="I650" s="356" t="s">
        <v>15618</v>
      </c>
      <c r="J650" s="356" t="s">
        <v>15618</v>
      </c>
      <c r="K650" s="357"/>
      <c r="L650" s="357"/>
      <c r="M650" s="357"/>
      <c r="N650" s="357"/>
      <c r="O650" s="357"/>
      <c r="P650" s="358"/>
      <c r="Q650" s="35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si="94"/>
        <v>0</v>
      </c>
      <c r="Y650" s="271"/>
      <c r="Z650" s="271"/>
      <c r="AB650" s="273" t="str">
        <f t="shared" si="95"/>
        <v/>
      </c>
    </row>
    <row r="651" spans="1:28" s="272" customFormat="1" ht="20.399999999999999">
      <c r="A651" s="214"/>
      <c r="B651" s="215" t="s">
        <v>15618</v>
      </c>
      <c r="C651" s="354" t="s">
        <v>15618</v>
      </c>
      <c r="D651" s="278"/>
      <c r="E651" s="215" t="s">
        <v>15618</v>
      </c>
      <c r="F651" s="215" t="s">
        <v>15618</v>
      </c>
      <c r="G651" s="215" t="s">
        <v>15618</v>
      </c>
      <c r="H651" s="355" t="s">
        <v>15618</v>
      </c>
      <c r="I651" s="356" t="s">
        <v>15618</v>
      </c>
      <c r="J651" s="356" t="s">
        <v>15618</v>
      </c>
      <c r="K651" s="357"/>
      <c r="L651" s="357"/>
      <c r="M651" s="357"/>
      <c r="N651" s="357"/>
      <c r="O651" s="357"/>
      <c r="P651" s="358"/>
      <c r="Q651" s="35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si="94"/>
        <v>0</v>
      </c>
      <c r="Y651" s="271"/>
      <c r="Z651" s="271"/>
      <c r="AB651" s="273" t="str">
        <f t="shared" si="95"/>
        <v/>
      </c>
    </row>
    <row r="652" spans="1:28" s="272" customFormat="1" ht="20.399999999999999">
      <c r="A652" s="214"/>
      <c r="B652" s="215" t="s">
        <v>15618</v>
      </c>
      <c r="C652" s="354" t="s">
        <v>15618</v>
      </c>
      <c r="D652" s="278"/>
      <c r="E652" s="215" t="s">
        <v>15618</v>
      </c>
      <c r="F652" s="215" t="s">
        <v>15618</v>
      </c>
      <c r="G652" s="215" t="s">
        <v>15618</v>
      </c>
      <c r="H652" s="355" t="s">
        <v>15618</v>
      </c>
      <c r="I652" s="356" t="s">
        <v>15618</v>
      </c>
      <c r="J652" s="356" t="s">
        <v>15618</v>
      </c>
      <c r="K652" s="357"/>
      <c r="L652" s="357"/>
      <c r="M652" s="357"/>
      <c r="N652" s="357"/>
      <c r="O652" s="357"/>
      <c r="P652" s="358"/>
      <c r="Q652" s="35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si="94"/>
        <v>0</v>
      </c>
      <c r="Y652" s="271"/>
      <c r="Z652" s="271"/>
      <c r="AB652" s="273" t="str">
        <f t="shared" si="95"/>
        <v/>
      </c>
    </row>
    <row r="653" spans="1:28" s="272" customFormat="1" ht="20.399999999999999">
      <c r="A653" s="214"/>
      <c r="B653" s="215" t="s">
        <v>15618</v>
      </c>
      <c r="C653" s="354" t="s">
        <v>15618</v>
      </c>
      <c r="D653" s="278"/>
      <c r="E653" s="215" t="s">
        <v>15618</v>
      </c>
      <c r="F653" s="215" t="s">
        <v>15618</v>
      </c>
      <c r="G653" s="215" t="s">
        <v>15618</v>
      </c>
      <c r="H653" s="355" t="s">
        <v>15618</v>
      </c>
      <c r="I653" s="356" t="s">
        <v>15618</v>
      </c>
      <c r="J653" s="356" t="s">
        <v>15618</v>
      </c>
      <c r="K653" s="357"/>
      <c r="L653" s="357"/>
      <c r="M653" s="357"/>
      <c r="N653" s="357"/>
      <c r="O653" s="357"/>
      <c r="P653" s="358"/>
      <c r="Q653" s="35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si="94"/>
        <v>0</v>
      </c>
      <c r="Y653" s="271"/>
      <c r="Z653" s="271"/>
      <c r="AB653" s="273" t="str">
        <f t="shared" si="95"/>
        <v/>
      </c>
    </row>
    <row r="654" spans="1:28" s="272" customFormat="1" ht="20.399999999999999">
      <c r="A654" s="214"/>
      <c r="B654" s="215" t="s">
        <v>15618</v>
      </c>
      <c r="C654" s="354" t="s">
        <v>15618</v>
      </c>
      <c r="D654" s="278"/>
      <c r="E654" s="215" t="s">
        <v>15618</v>
      </c>
      <c r="F654" s="215" t="s">
        <v>15618</v>
      </c>
      <c r="G654" s="215" t="s">
        <v>15618</v>
      </c>
      <c r="H654" s="355" t="s">
        <v>15618</v>
      </c>
      <c r="I654" s="356" t="s">
        <v>15618</v>
      </c>
      <c r="J654" s="356" t="s">
        <v>15618</v>
      </c>
      <c r="K654" s="357"/>
      <c r="L654" s="357"/>
      <c r="M654" s="357"/>
      <c r="N654" s="357"/>
      <c r="O654" s="357"/>
      <c r="P654" s="358"/>
      <c r="Q654" s="35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si="94"/>
        <v>0</v>
      </c>
      <c r="Y654" s="271"/>
      <c r="Z654" s="271"/>
      <c r="AB654" s="273" t="str">
        <f t="shared" si="95"/>
        <v/>
      </c>
    </row>
    <row r="655" spans="1:28" s="272" customFormat="1" ht="20.399999999999999">
      <c r="A655" s="214"/>
      <c r="B655" s="215" t="s">
        <v>15618</v>
      </c>
      <c r="C655" s="354" t="s">
        <v>15618</v>
      </c>
      <c r="D655" s="278"/>
      <c r="E655" s="215" t="s">
        <v>15618</v>
      </c>
      <c r="F655" s="215" t="s">
        <v>15618</v>
      </c>
      <c r="G655" s="215" t="s">
        <v>15618</v>
      </c>
      <c r="H655" s="355" t="s">
        <v>15618</v>
      </c>
      <c r="I655" s="356" t="s">
        <v>15618</v>
      </c>
      <c r="J655" s="356" t="s">
        <v>15618</v>
      </c>
      <c r="K655" s="357"/>
      <c r="L655" s="357"/>
      <c r="M655" s="357"/>
      <c r="N655" s="357"/>
      <c r="O655" s="357"/>
      <c r="P655" s="358"/>
      <c r="Q655" s="35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si="94"/>
        <v>0</v>
      </c>
      <c r="Y655" s="271"/>
      <c r="Z655" s="271"/>
      <c r="AB655" s="273" t="str">
        <f t="shared" si="95"/>
        <v/>
      </c>
    </row>
    <row r="656" spans="1:28" s="272" customFormat="1" ht="20.399999999999999">
      <c r="A656" s="214"/>
      <c r="B656" s="215" t="s">
        <v>15618</v>
      </c>
      <c r="C656" s="354" t="s">
        <v>15618</v>
      </c>
      <c r="D656" s="278"/>
      <c r="E656" s="215" t="s">
        <v>15618</v>
      </c>
      <c r="F656" s="215" t="s">
        <v>15618</v>
      </c>
      <c r="G656" s="215" t="s">
        <v>15618</v>
      </c>
      <c r="H656" s="355" t="s">
        <v>15618</v>
      </c>
      <c r="I656" s="356" t="s">
        <v>15618</v>
      </c>
      <c r="J656" s="356" t="s">
        <v>15618</v>
      </c>
      <c r="K656" s="357"/>
      <c r="L656" s="357"/>
      <c r="M656" s="357"/>
      <c r="N656" s="357"/>
      <c r="O656" s="357"/>
      <c r="P656" s="358"/>
      <c r="Q656" s="35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si="94"/>
        <v>0</v>
      </c>
      <c r="Y656" s="271"/>
      <c r="Z656" s="271"/>
      <c r="AB656" s="273" t="str">
        <f t="shared" si="95"/>
        <v/>
      </c>
    </row>
    <row r="657" spans="1:28" s="272" customFormat="1" ht="20.399999999999999">
      <c r="A657" s="214"/>
      <c r="B657" s="215" t="s">
        <v>15618</v>
      </c>
      <c r="C657" s="354" t="s">
        <v>15618</v>
      </c>
      <c r="D657" s="278"/>
      <c r="E657" s="215" t="s">
        <v>15618</v>
      </c>
      <c r="F657" s="215" t="s">
        <v>15618</v>
      </c>
      <c r="G657" s="215" t="s">
        <v>15618</v>
      </c>
      <c r="H657" s="355" t="s">
        <v>15618</v>
      </c>
      <c r="I657" s="356" t="s">
        <v>15618</v>
      </c>
      <c r="J657" s="356" t="s">
        <v>15618</v>
      </c>
      <c r="K657" s="357"/>
      <c r="L657" s="357"/>
      <c r="M657" s="357"/>
      <c r="N657" s="357"/>
      <c r="O657" s="357"/>
      <c r="P657" s="358"/>
      <c r="Q657" s="35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si="94"/>
        <v>0</v>
      </c>
      <c r="Y657" s="271"/>
      <c r="Z657" s="271"/>
      <c r="AB657" s="273" t="str">
        <f t="shared" si="95"/>
        <v/>
      </c>
    </row>
    <row r="658" spans="1:28" s="272" customFormat="1" ht="20.399999999999999">
      <c r="A658" s="214"/>
      <c r="B658" s="215" t="s">
        <v>15618</v>
      </c>
      <c r="C658" s="354" t="s">
        <v>15618</v>
      </c>
      <c r="D658" s="278"/>
      <c r="E658" s="215" t="s">
        <v>15618</v>
      </c>
      <c r="F658" s="215" t="s">
        <v>15618</v>
      </c>
      <c r="G658" s="215" t="s">
        <v>15618</v>
      </c>
      <c r="H658" s="355" t="s">
        <v>15618</v>
      </c>
      <c r="I658" s="356" t="s">
        <v>15618</v>
      </c>
      <c r="J658" s="356" t="s">
        <v>15618</v>
      </c>
      <c r="K658" s="357"/>
      <c r="L658" s="357"/>
      <c r="M658" s="357"/>
      <c r="N658" s="357"/>
      <c r="O658" s="357"/>
      <c r="P658" s="358"/>
      <c r="Q658" s="35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si="94"/>
        <v>0</v>
      </c>
      <c r="Y658" s="271"/>
      <c r="Z658" s="271"/>
      <c r="AB658" s="273" t="str">
        <f t="shared" si="95"/>
        <v/>
      </c>
    </row>
    <row r="659" spans="1:28" s="272" customFormat="1" ht="20.399999999999999">
      <c r="A659" s="214"/>
      <c r="B659" s="215" t="s">
        <v>15618</v>
      </c>
      <c r="C659" s="354" t="s">
        <v>15618</v>
      </c>
      <c r="D659" s="278"/>
      <c r="E659" s="215" t="s">
        <v>15618</v>
      </c>
      <c r="F659" s="215" t="s">
        <v>15618</v>
      </c>
      <c r="G659" s="215" t="s">
        <v>15618</v>
      </c>
      <c r="H659" s="355" t="s">
        <v>15618</v>
      </c>
      <c r="I659" s="356" t="s">
        <v>15618</v>
      </c>
      <c r="J659" s="356" t="s">
        <v>15618</v>
      </c>
      <c r="K659" s="357"/>
      <c r="L659" s="357"/>
      <c r="M659" s="357"/>
      <c r="N659" s="357"/>
      <c r="O659" s="357"/>
      <c r="P659" s="358"/>
      <c r="Q659" s="35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si="94"/>
        <v>0</v>
      </c>
      <c r="Y659" s="271"/>
      <c r="Z659" s="271"/>
      <c r="AB659" s="273" t="str">
        <f t="shared" si="95"/>
        <v/>
      </c>
    </row>
    <row r="660" spans="1:28" s="272" customFormat="1" ht="20.399999999999999">
      <c r="A660" s="214"/>
      <c r="B660" s="215" t="s">
        <v>15618</v>
      </c>
      <c r="C660" s="354" t="s">
        <v>15618</v>
      </c>
      <c r="D660" s="278"/>
      <c r="E660" s="215" t="s">
        <v>15618</v>
      </c>
      <c r="F660" s="215" t="s">
        <v>15618</v>
      </c>
      <c r="G660" s="215" t="s">
        <v>15618</v>
      </c>
      <c r="H660" s="355" t="s">
        <v>15618</v>
      </c>
      <c r="I660" s="356" t="s">
        <v>15618</v>
      </c>
      <c r="J660" s="356" t="s">
        <v>15618</v>
      </c>
      <c r="K660" s="357"/>
      <c r="L660" s="357"/>
      <c r="M660" s="357"/>
      <c r="N660" s="357"/>
      <c r="O660" s="357"/>
      <c r="P660" s="358"/>
      <c r="Q660" s="35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si="94"/>
        <v>0</v>
      </c>
      <c r="Y660" s="271"/>
      <c r="Z660" s="271"/>
      <c r="AB660" s="273" t="str">
        <f t="shared" si="95"/>
        <v/>
      </c>
    </row>
    <row r="661" spans="1:28" s="272" customFormat="1" ht="20.399999999999999">
      <c r="A661" s="214"/>
      <c r="B661" s="215" t="s">
        <v>15618</v>
      </c>
      <c r="C661" s="354" t="s">
        <v>15618</v>
      </c>
      <c r="D661" s="278"/>
      <c r="E661" s="215" t="s">
        <v>15618</v>
      </c>
      <c r="F661" s="215" t="s">
        <v>15618</v>
      </c>
      <c r="G661" s="215" t="s">
        <v>15618</v>
      </c>
      <c r="H661" s="355" t="s">
        <v>15618</v>
      </c>
      <c r="I661" s="356" t="s">
        <v>15618</v>
      </c>
      <c r="J661" s="356" t="s">
        <v>15618</v>
      </c>
      <c r="K661" s="357"/>
      <c r="L661" s="357"/>
      <c r="M661" s="357"/>
      <c r="N661" s="357"/>
      <c r="O661" s="357"/>
      <c r="P661" s="358"/>
      <c r="Q661" s="35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si="94"/>
        <v>0</v>
      </c>
      <c r="Y661" s="271"/>
      <c r="Z661" s="271"/>
      <c r="AB661" s="273" t="str">
        <f t="shared" si="95"/>
        <v/>
      </c>
    </row>
    <row r="662" spans="1:28" s="272" customFormat="1" ht="20.399999999999999">
      <c r="A662" s="214"/>
      <c r="B662" s="215" t="s">
        <v>15618</v>
      </c>
      <c r="C662" s="354" t="s">
        <v>15618</v>
      </c>
      <c r="D662" s="278"/>
      <c r="E662" s="215" t="s">
        <v>15618</v>
      </c>
      <c r="F662" s="215" t="s">
        <v>15618</v>
      </c>
      <c r="G662" s="215" t="s">
        <v>15618</v>
      </c>
      <c r="H662" s="355" t="s">
        <v>15618</v>
      </c>
      <c r="I662" s="356" t="s">
        <v>15618</v>
      </c>
      <c r="J662" s="356" t="s">
        <v>15618</v>
      </c>
      <c r="K662" s="357"/>
      <c r="L662" s="357"/>
      <c r="M662" s="357"/>
      <c r="N662" s="357"/>
      <c r="O662" s="357"/>
      <c r="P662" s="358"/>
      <c r="Q662" s="35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si="94"/>
        <v>0</v>
      </c>
      <c r="Y662" s="271"/>
      <c r="Z662" s="271"/>
      <c r="AB662" s="273" t="str">
        <f t="shared" si="95"/>
        <v/>
      </c>
    </row>
    <row r="663" spans="1:28" s="272" customFormat="1" ht="20.399999999999999">
      <c r="A663" s="214"/>
      <c r="B663" s="215" t="s">
        <v>15618</v>
      </c>
      <c r="C663" s="354" t="s">
        <v>15618</v>
      </c>
      <c r="D663" s="278"/>
      <c r="E663" s="215" t="s">
        <v>15618</v>
      </c>
      <c r="F663" s="215" t="s">
        <v>15618</v>
      </c>
      <c r="G663" s="215" t="s">
        <v>15618</v>
      </c>
      <c r="H663" s="355" t="s">
        <v>15618</v>
      </c>
      <c r="I663" s="356" t="s">
        <v>15618</v>
      </c>
      <c r="J663" s="356" t="s">
        <v>15618</v>
      </c>
      <c r="K663" s="357"/>
      <c r="L663" s="357"/>
      <c r="M663" s="357"/>
      <c r="N663" s="357"/>
      <c r="O663" s="357"/>
      <c r="P663" s="358"/>
      <c r="Q663" s="35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si="94"/>
        <v>0</v>
      </c>
      <c r="Y663" s="271"/>
      <c r="Z663" s="271"/>
      <c r="AB663" s="273" t="str">
        <f t="shared" si="95"/>
        <v/>
      </c>
    </row>
    <row r="664" spans="1:28" s="272" customFormat="1" ht="20.399999999999999">
      <c r="A664" s="214"/>
      <c r="B664" s="215" t="s">
        <v>15618</v>
      </c>
      <c r="C664" s="354" t="s">
        <v>15618</v>
      </c>
      <c r="D664" s="278"/>
      <c r="E664" s="215" t="s">
        <v>15618</v>
      </c>
      <c r="F664" s="215" t="s">
        <v>15618</v>
      </c>
      <c r="G664" s="215" t="s">
        <v>15618</v>
      </c>
      <c r="H664" s="355" t="s">
        <v>15618</v>
      </c>
      <c r="I664" s="356" t="s">
        <v>15618</v>
      </c>
      <c r="J664" s="356" t="s">
        <v>15618</v>
      </c>
      <c r="K664" s="357"/>
      <c r="L664" s="357"/>
      <c r="M664" s="357"/>
      <c r="N664" s="357"/>
      <c r="O664" s="357"/>
      <c r="P664" s="358"/>
      <c r="Q664" s="35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si="94"/>
        <v>0</v>
      </c>
      <c r="Y664" s="271"/>
      <c r="Z664" s="271"/>
      <c r="AB664" s="273" t="str">
        <f t="shared" si="95"/>
        <v/>
      </c>
    </row>
    <row r="665" spans="1:28" s="272" customFormat="1" ht="20.399999999999999">
      <c r="A665" s="214"/>
      <c r="B665" s="215" t="s">
        <v>15618</v>
      </c>
      <c r="C665" s="354" t="s">
        <v>15618</v>
      </c>
      <c r="D665" s="278"/>
      <c r="E665" s="215" t="s">
        <v>15618</v>
      </c>
      <c r="F665" s="215" t="s">
        <v>15618</v>
      </c>
      <c r="G665" s="215" t="s">
        <v>15618</v>
      </c>
      <c r="H665" s="355" t="s">
        <v>15618</v>
      </c>
      <c r="I665" s="356" t="s">
        <v>15618</v>
      </c>
      <c r="J665" s="356" t="s">
        <v>15618</v>
      </c>
      <c r="K665" s="357"/>
      <c r="L665" s="357"/>
      <c r="M665" s="357"/>
      <c r="N665" s="357"/>
      <c r="O665" s="357"/>
      <c r="P665" s="358"/>
      <c r="Q665" s="35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si="94"/>
        <v>0</v>
      </c>
      <c r="Y665" s="271"/>
      <c r="Z665" s="271"/>
      <c r="AB665" s="273" t="str">
        <f t="shared" si="95"/>
        <v/>
      </c>
    </row>
    <row r="666" spans="1:28" s="272" customFormat="1" ht="20.399999999999999">
      <c r="A666" s="214"/>
      <c r="B666" s="215" t="s">
        <v>15618</v>
      </c>
      <c r="C666" s="354" t="s">
        <v>15618</v>
      </c>
      <c r="D666" s="278"/>
      <c r="E666" s="215" t="s">
        <v>15618</v>
      </c>
      <c r="F666" s="215" t="s">
        <v>15618</v>
      </c>
      <c r="G666" s="215" t="s">
        <v>15618</v>
      </c>
      <c r="H666" s="355" t="s">
        <v>15618</v>
      </c>
      <c r="I666" s="356" t="s">
        <v>15618</v>
      </c>
      <c r="J666" s="356" t="s">
        <v>15618</v>
      </c>
      <c r="K666" s="357"/>
      <c r="L666" s="357"/>
      <c r="M666" s="357"/>
      <c r="N666" s="357"/>
      <c r="O666" s="357"/>
      <c r="P666" s="358"/>
      <c r="Q666" s="35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si="94"/>
        <v>0</v>
      </c>
      <c r="Y666" s="271"/>
      <c r="Z666" s="271"/>
      <c r="AB666" s="273" t="str">
        <f t="shared" si="95"/>
        <v/>
      </c>
    </row>
    <row r="667" spans="1:28" s="272" customFormat="1" ht="20.399999999999999">
      <c r="A667" s="214"/>
      <c r="B667" s="215" t="s">
        <v>15618</v>
      </c>
      <c r="C667" s="354" t="s">
        <v>15618</v>
      </c>
      <c r="D667" s="278"/>
      <c r="E667" s="215" t="s">
        <v>15618</v>
      </c>
      <c r="F667" s="215" t="s">
        <v>15618</v>
      </c>
      <c r="G667" s="215" t="s">
        <v>15618</v>
      </c>
      <c r="H667" s="355" t="s">
        <v>15618</v>
      </c>
      <c r="I667" s="356" t="s">
        <v>15618</v>
      </c>
      <c r="J667" s="356" t="s">
        <v>15618</v>
      </c>
      <c r="K667" s="357"/>
      <c r="L667" s="357"/>
      <c r="M667" s="357"/>
      <c r="N667" s="357"/>
      <c r="O667" s="357"/>
      <c r="P667" s="358"/>
      <c r="Q667" s="359"/>
      <c r="R667" s="215" t="str">
        <f ca="1">IF(ISERROR($V667),"",OFFSET('Smelter Look-up'!$C$4,$V667-4,0)&amp;"")</f>
        <v/>
      </c>
      <c r="S667" s="222" t="str">
        <f t="shared" ref="S667:S697" ca="1" si="96">IF(B667="","",IF(ISERROR(MATCH($E667,CL,0)),"Unknown",INDIRECT("'C'!$A$"&amp;MATCH($E667,CL,0)+1)))</f>
        <v/>
      </c>
      <c r="T667" s="222" t="str">
        <f ca="1">IF(B667="","",IF(ISERROR(MATCH($J667,SorP!$B$1:$B$6230,0)),"",INDIRECT("'SorP'!$A$"&amp;MATCH($J667,SorP!$B$1:$B$6230,0))))</f>
        <v/>
      </c>
      <c r="U667" s="238"/>
      <c r="V667" s="270" t="e">
        <f>IF(C667="",NA(),MATCH($B667&amp;$C667,'Smelter Look-up'!$J:$J,0))</f>
        <v>#N/A</v>
      </c>
      <c r="W667" s="271"/>
      <c r="X667" s="271">
        <f t="shared" ref="X667:X697" si="97">IF(AND(C667="Smelter not listed",OR(LEN(D667)=0,LEN(E667)=0)),1,0)</f>
        <v>0</v>
      </c>
      <c r="Y667" s="271"/>
      <c r="Z667" s="271"/>
      <c r="AB667" s="273" t="str">
        <f t="shared" ref="AB667:AB697" si="98">B667&amp;C667</f>
        <v/>
      </c>
    </row>
    <row r="668" spans="1:28" s="272" customFormat="1" ht="20.399999999999999">
      <c r="A668" s="214"/>
      <c r="B668" s="215" t="s">
        <v>15618</v>
      </c>
      <c r="C668" s="354" t="s">
        <v>15618</v>
      </c>
      <c r="D668" s="278"/>
      <c r="E668" s="215" t="s">
        <v>15618</v>
      </c>
      <c r="F668" s="215" t="s">
        <v>15618</v>
      </c>
      <c r="G668" s="215" t="s">
        <v>15618</v>
      </c>
      <c r="H668" s="355" t="s">
        <v>15618</v>
      </c>
      <c r="I668" s="356" t="s">
        <v>15618</v>
      </c>
      <c r="J668" s="356" t="s">
        <v>15618</v>
      </c>
      <c r="K668" s="357"/>
      <c r="L668" s="357"/>
      <c r="M668" s="357"/>
      <c r="N668" s="357"/>
      <c r="O668" s="357"/>
      <c r="P668" s="358"/>
      <c r="Q668" s="35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si="97"/>
        <v>0</v>
      </c>
      <c r="Y668" s="271"/>
      <c r="Z668" s="271"/>
      <c r="AB668" s="273" t="str">
        <f t="shared" si="98"/>
        <v/>
      </c>
    </row>
    <row r="669" spans="1:28" s="272" customFormat="1" ht="20.399999999999999">
      <c r="A669" s="214"/>
      <c r="B669" s="215" t="s">
        <v>15618</v>
      </c>
      <c r="C669" s="354" t="s">
        <v>15618</v>
      </c>
      <c r="D669" s="278"/>
      <c r="E669" s="215" t="s">
        <v>15618</v>
      </c>
      <c r="F669" s="215" t="s">
        <v>15618</v>
      </c>
      <c r="G669" s="215" t="s">
        <v>15618</v>
      </c>
      <c r="H669" s="355" t="s">
        <v>15618</v>
      </c>
      <c r="I669" s="356" t="s">
        <v>15618</v>
      </c>
      <c r="J669" s="356" t="s">
        <v>15618</v>
      </c>
      <c r="K669" s="357"/>
      <c r="L669" s="357"/>
      <c r="M669" s="357"/>
      <c r="N669" s="357"/>
      <c r="O669" s="357"/>
      <c r="P669" s="358"/>
      <c r="Q669" s="35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si="97"/>
        <v>0</v>
      </c>
      <c r="Y669" s="271"/>
      <c r="Z669" s="271"/>
      <c r="AB669" s="273" t="str">
        <f t="shared" si="98"/>
        <v/>
      </c>
    </row>
    <row r="670" spans="1:28" s="272" customFormat="1" ht="20.399999999999999">
      <c r="A670" s="214"/>
      <c r="B670" s="215" t="s">
        <v>15618</v>
      </c>
      <c r="C670" s="354" t="s">
        <v>15618</v>
      </c>
      <c r="D670" s="278"/>
      <c r="E670" s="215" t="s">
        <v>15618</v>
      </c>
      <c r="F670" s="215" t="s">
        <v>15618</v>
      </c>
      <c r="G670" s="215" t="s">
        <v>15618</v>
      </c>
      <c r="H670" s="355" t="s">
        <v>15618</v>
      </c>
      <c r="I670" s="356" t="s">
        <v>15618</v>
      </c>
      <c r="J670" s="356" t="s">
        <v>15618</v>
      </c>
      <c r="K670" s="357"/>
      <c r="L670" s="357"/>
      <c r="M670" s="357"/>
      <c r="N670" s="357"/>
      <c r="O670" s="357"/>
      <c r="P670" s="358"/>
      <c r="Q670" s="35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si="97"/>
        <v>0</v>
      </c>
      <c r="Y670" s="271"/>
      <c r="Z670" s="271"/>
      <c r="AB670" s="273" t="str">
        <f t="shared" si="98"/>
        <v/>
      </c>
    </row>
    <row r="671" spans="1:28" s="272" customFormat="1" ht="20.399999999999999">
      <c r="A671" s="214"/>
      <c r="B671" s="215" t="s">
        <v>15618</v>
      </c>
      <c r="C671" s="354" t="s">
        <v>15618</v>
      </c>
      <c r="D671" s="278"/>
      <c r="E671" s="215" t="s">
        <v>15618</v>
      </c>
      <c r="F671" s="215" t="s">
        <v>15618</v>
      </c>
      <c r="G671" s="215" t="s">
        <v>15618</v>
      </c>
      <c r="H671" s="355" t="s">
        <v>15618</v>
      </c>
      <c r="I671" s="356" t="s">
        <v>15618</v>
      </c>
      <c r="J671" s="356" t="s">
        <v>15618</v>
      </c>
      <c r="K671" s="357"/>
      <c r="L671" s="357"/>
      <c r="M671" s="357"/>
      <c r="N671" s="357"/>
      <c r="O671" s="357"/>
      <c r="P671" s="358"/>
      <c r="Q671" s="35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si="97"/>
        <v>0</v>
      </c>
      <c r="Y671" s="271"/>
      <c r="Z671" s="271"/>
      <c r="AB671" s="273" t="str">
        <f t="shared" si="98"/>
        <v/>
      </c>
    </row>
    <row r="672" spans="1:28" s="272" customFormat="1" ht="20.399999999999999">
      <c r="A672" s="214"/>
      <c r="B672" s="215" t="s">
        <v>15618</v>
      </c>
      <c r="C672" s="354" t="s">
        <v>15618</v>
      </c>
      <c r="D672" s="278"/>
      <c r="E672" s="215" t="s">
        <v>15618</v>
      </c>
      <c r="F672" s="215" t="s">
        <v>15618</v>
      </c>
      <c r="G672" s="215" t="s">
        <v>15618</v>
      </c>
      <c r="H672" s="355" t="s">
        <v>15618</v>
      </c>
      <c r="I672" s="356" t="s">
        <v>15618</v>
      </c>
      <c r="J672" s="356" t="s">
        <v>15618</v>
      </c>
      <c r="K672" s="357"/>
      <c r="L672" s="357"/>
      <c r="M672" s="357"/>
      <c r="N672" s="357"/>
      <c r="O672" s="357"/>
      <c r="P672" s="358"/>
      <c r="Q672" s="35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si="97"/>
        <v>0</v>
      </c>
      <c r="Y672" s="271"/>
      <c r="Z672" s="271"/>
      <c r="AB672" s="273" t="str">
        <f t="shared" si="98"/>
        <v/>
      </c>
    </row>
    <row r="673" spans="1:28" s="272" customFormat="1" ht="20.399999999999999">
      <c r="A673" s="214"/>
      <c r="B673" s="215" t="s">
        <v>15618</v>
      </c>
      <c r="C673" s="354" t="s">
        <v>15618</v>
      </c>
      <c r="D673" s="278"/>
      <c r="E673" s="215" t="s">
        <v>15618</v>
      </c>
      <c r="F673" s="215" t="s">
        <v>15618</v>
      </c>
      <c r="G673" s="215" t="s">
        <v>15618</v>
      </c>
      <c r="H673" s="355" t="s">
        <v>15618</v>
      </c>
      <c r="I673" s="356" t="s">
        <v>15618</v>
      </c>
      <c r="J673" s="356" t="s">
        <v>15618</v>
      </c>
      <c r="K673" s="357"/>
      <c r="L673" s="357"/>
      <c r="M673" s="357"/>
      <c r="N673" s="357"/>
      <c r="O673" s="357"/>
      <c r="P673" s="358"/>
      <c r="Q673" s="35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si="97"/>
        <v>0</v>
      </c>
      <c r="Y673" s="271"/>
      <c r="Z673" s="271"/>
      <c r="AB673" s="273" t="str">
        <f t="shared" si="98"/>
        <v/>
      </c>
    </row>
    <row r="674" spans="1:28" s="272" customFormat="1" ht="20.399999999999999">
      <c r="A674" s="214"/>
      <c r="B674" s="215" t="s">
        <v>15618</v>
      </c>
      <c r="C674" s="354" t="s">
        <v>15618</v>
      </c>
      <c r="D674" s="278"/>
      <c r="E674" s="215" t="s">
        <v>15618</v>
      </c>
      <c r="F674" s="215" t="s">
        <v>15618</v>
      </c>
      <c r="G674" s="215" t="s">
        <v>15618</v>
      </c>
      <c r="H674" s="355" t="s">
        <v>15618</v>
      </c>
      <c r="I674" s="356" t="s">
        <v>15618</v>
      </c>
      <c r="J674" s="356" t="s">
        <v>15618</v>
      </c>
      <c r="K674" s="357"/>
      <c r="L674" s="357"/>
      <c r="M674" s="357"/>
      <c r="N674" s="357"/>
      <c r="O674" s="357"/>
      <c r="P674" s="358"/>
      <c r="Q674" s="35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si="97"/>
        <v>0</v>
      </c>
      <c r="Y674" s="271"/>
      <c r="Z674" s="271"/>
      <c r="AB674" s="273" t="str">
        <f t="shared" si="98"/>
        <v/>
      </c>
    </row>
    <row r="675" spans="1:28" s="272" customFormat="1" ht="20.399999999999999">
      <c r="A675" s="214"/>
      <c r="B675" s="215" t="s">
        <v>15618</v>
      </c>
      <c r="C675" s="354" t="s">
        <v>15618</v>
      </c>
      <c r="D675" s="278"/>
      <c r="E675" s="215" t="s">
        <v>15618</v>
      </c>
      <c r="F675" s="215" t="s">
        <v>15618</v>
      </c>
      <c r="G675" s="215" t="s">
        <v>15618</v>
      </c>
      <c r="H675" s="355" t="s">
        <v>15618</v>
      </c>
      <c r="I675" s="356" t="s">
        <v>15618</v>
      </c>
      <c r="J675" s="356" t="s">
        <v>15618</v>
      </c>
      <c r="K675" s="357"/>
      <c r="L675" s="357"/>
      <c r="M675" s="357"/>
      <c r="N675" s="357"/>
      <c r="O675" s="357"/>
      <c r="P675" s="358"/>
      <c r="Q675" s="35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si="97"/>
        <v>0</v>
      </c>
      <c r="Y675" s="271"/>
      <c r="Z675" s="271"/>
      <c r="AB675" s="273" t="str">
        <f t="shared" si="98"/>
        <v/>
      </c>
    </row>
    <row r="676" spans="1:28" s="272" customFormat="1" ht="20.399999999999999">
      <c r="A676" s="214"/>
      <c r="B676" s="215" t="s">
        <v>15618</v>
      </c>
      <c r="C676" s="354" t="s">
        <v>15618</v>
      </c>
      <c r="D676" s="278"/>
      <c r="E676" s="215" t="s">
        <v>15618</v>
      </c>
      <c r="F676" s="215" t="s">
        <v>15618</v>
      </c>
      <c r="G676" s="215" t="s">
        <v>15618</v>
      </c>
      <c r="H676" s="355" t="s">
        <v>15618</v>
      </c>
      <c r="I676" s="356" t="s">
        <v>15618</v>
      </c>
      <c r="J676" s="356" t="s">
        <v>15618</v>
      </c>
      <c r="K676" s="357"/>
      <c r="L676" s="357"/>
      <c r="M676" s="357"/>
      <c r="N676" s="357"/>
      <c r="O676" s="357"/>
      <c r="P676" s="358"/>
      <c r="Q676" s="35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si="97"/>
        <v>0</v>
      </c>
      <c r="Y676" s="271"/>
      <c r="Z676" s="271"/>
      <c r="AB676" s="273" t="str">
        <f t="shared" si="98"/>
        <v/>
      </c>
    </row>
    <row r="677" spans="1:28" s="272" customFormat="1" ht="20.399999999999999">
      <c r="A677" s="214"/>
      <c r="B677" s="215" t="s">
        <v>15618</v>
      </c>
      <c r="C677" s="354" t="s">
        <v>15618</v>
      </c>
      <c r="D677" s="278"/>
      <c r="E677" s="215" t="s">
        <v>15618</v>
      </c>
      <c r="F677" s="215" t="s">
        <v>15618</v>
      </c>
      <c r="G677" s="215" t="s">
        <v>15618</v>
      </c>
      <c r="H677" s="355" t="s">
        <v>15618</v>
      </c>
      <c r="I677" s="356" t="s">
        <v>15618</v>
      </c>
      <c r="J677" s="356" t="s">
        <v>15618</v>
      </c>
      <c r="K677" s="357"/>
      <c r="L677" s="357"/>
      <c r="M677" s="357"/>
      <c r="N677" s="357"/>
      <c r="O677" s="357"/>
      <c r="P677" s="358"/>
      <c r="Q677" s="35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si="97"/>
        <v>0</v>
      </c>
      <c r="Y677" s="271"/>
      <c r="Z677" s="271"/>
      <c r="AB677" s="273" t="str">
        <f t="shared" si="98"/>
        <v/>
      </c>
    </row>
    <row r="678" spans="1:28" s="272" customFormat="1" ht="20.399999999999999">
      <c r="A678" s="214"/>
      <c r="B678" s="215" t="s">
        <v>15618</v>
      </c>
      <c r="C678" s="354" t="s">
        <v>15618</v>
      </c>
      <c r="D678" s="278"/>
      <c r="E678" s="215" t="s">
        <v>15618</v>
      </c>
      <c r="F678" s="215" t="s">
        <v>15618</v>
      </c>
      <c r="G678" s="215" t="s">
        <v>15618</v>
      </c>
      <c r="H678" s="355" t="s">
        <v>15618</v>
      </c>
      <c r="I678" s="356" t="s">
        <v>15618</v>
      </c>
      <c r="J678" s="356" t="s">
        <v>15618</v>
      </c>
      <c r="K678" s="357"/>
      <c r="L678" s="357"/>
      <c r="M678" s="357"/>
      <c r="N678" s="357"/>
      <c r="O678" s="357"/>
      <c r="P678" s="358"/>
      <c r="Q678" s="35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si="97"/>
        <v>0</v>
      </c>
      <c r="Y678" s="271"/>
      <c r="Z678" s="271"/>
      <c r="AB678" s="273" t="str">
        <f t="shared" si="98"/>
        <v/>
      </c>
    </row>
    <row r="679" spans="1:28" s="272" customFormat="1" ht="20.399999999999999">
      <c r="A679" s="214"/>
      <c r="B679" s="215" t="s">
        <v>15618</v>
      </c>
      <c r="C679" s="354" t="s">
        <v>15618</v>
      </c>
      <c r="D679" s="278"/>
      <c r="E679" s="215" t="s">
        <v>15618</v>
      </c>
      <c r="F679" s="215" t="s">
        <v>15618</v>
      </c>
      <c r="G679" s="215" t="s">
        <v>15618</v>
      </c>
      <c r="H679" s="355" t="s">
        <v>15618</v>
      </c>
      <c r="I679" s="356" t="s">
        <v>15618</v>
      </c>
      <c r="J679" s="356" t="s">
        <v>15618</v>
      </c>
      <c r="K679" s="357"/>
      <c r="L679" s="357"/>
      <c r="M679" s="357"/>
      <c r="N679" s="357"/>
      <c r="O679" s="357"/>
      <c r="P679" s="358"/>
      <c r="Q679" s="35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si="97"/>
        <v>0</v>
      </c>
      <c r="Y679" s="271"/>
      <c r="Z679" s="271"/>
      <c r="AB679" s="273" t="str">
        <f t="shared" si="98"/>
        <v/>
      </c>
    </row>
    <row r="680" spans="1:28" s="272" customFormat="1" ht="20.399999999999999">
      <c r="A680" s="214"/>
      <c r="B680" s="215" t="s">
        <v>15618</v>
      </c>
      <c r="C680" s="354" t="s">
        <v>15618</v>
      </c>
      <c r="D680" s="278"/>
      <c r="E680" s="215" t="s">
        <v>15618</v>
      </c>
      <c r="F680" s="215" t="s">
        <v>15618</v>
      </c>
      <c r="G680" s="215" t="s">
        <v>15618</v>
      </c>
      <c r="H680" s="355" t="s">
        <v>15618</v>
      </c>
      <c r="I680" s="356" t="s">
        <v>15618</v>
      </c>
      <c r="J680" s="356" t="s">
        <v>15618</v>
      </c>
      <c r="K680" s="357"/>
      <c r="L680" s="357"/>
      <c r="M680" s="357"/>
      <c r="N680" s="357"/>
      <c r="O680" s="357"/>
      <c r="P680" s="358"/>
      <c r="Q680" s="35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si="97"/>
        <v>0</v>
      </c>
      <c r="Y680" s="271"/>
      <c r="Z680" s="271"/>
      <c r="AB680" s="273" t="str">
        <f t="shared" si="98"/>
        <v/>
      </c>
    </row>
    <row r="681" spans="1:28" s="272" customFormat="1" ht="20.399999999999999">
      <c r="A681" s="214"/>
      <c r="B681" s="215" t="s">
        <v>15618</v>
      </c>
      <c r="C681" s="354" t="s">
        <v>15618</v>
      </c>
      <c r="D681" s="278"/>
      <c r="E681" s="215" t="s">
        <v>15618</v>
      </c>
      <c r="F681" s="215" t="s">
        <v>15618</v>
      </c>
      <c r="G681" s="215" t="s">
        <v>15618</v>
      </c>
      <c r="H681" s="355" t="s">
        <v>15618</v>
      </c>
      <c r="I681" s="356" t="s">
        <v>15618</v>
      </c>
      <c r="J681" s="356" t="s">
        <v>15618</v>
      </c>
      <c r="K681" s="357"/>
      <c r="L681" s="357"/>
      <c r="M681" s="357"/>
      <c r="N681" s="357"/>
      <c r="O681" s="357"/>
      <c r="P681" s="358"/>
      <c r="Q681" s="35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si="97"/>
        <v>0</v>
      </c>
      <c r="Y681" s="271"/>
      <c r="Z681" s="271"/>
      <c r="AB681" s="273" t="str">
        <f t="shared" si="98"/>
        <v/>
      </c>
    </row>
    <row r="682" spans="1:28" s="272" customFormat="1" ht="20.399999999999999">
      <c r="A682" s="214"/>
      <c r="B682" s="215" t="s">
        <v>15618</v>
      </c>
      <c r="C682" s="354" t="s">
        <v>15618</v>
      </c>
      <c r="D682" s="278"/>
      <c r="E682" s="215" t="s">
        <v>15618</v>
      </c>
      <c r="F682" s="215" t="s">
        <v>15618</v>
      </c>
      <c r="G682" s="215" t="s">
        <v>15618</v>
      </c>
      <c r="H682" s="355" t="s">
        <v>15618</v>
      </c>
      <c r="I682" s="356" t="s">
        <v>15618</v>
      </c>
      <c r="J682" s="356" t="s">
        <v>15618</v>
      </c>
      <c r="K682" s="357"/>
      <c r="L682" s="357"/>
      <c r="M682" s="357"/>
      <c r="N682" s="357"/>
      <c r="O682" s="357"/>
      <c r="P682" s="358"/>
      <c r="Q682" s="35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si="97"/>
        <v>0</v>
      </c>
      <c r="Y682" s="271"/>
      <c r="Z682" s="271"/>
      <c r="AB682" s="273" t="str">
        <f t="shared" si="98"/>
        <v/>
      </c>
    </row>
    <row r="683" spans="1:28" s="272" customFormat="1" ht="20.399999999999999">
      <c r="A683" s="214"/>
      <c r="B683" s="215" t="s">
        <v>15618</v>
      </c>
      <c r="C683" s="354" t="s">
        <v>15618</v>
      </c>
      <c r="D683" s="278"/>
      <c r="E683" s="215" t="s">
        <v>15618</v>
      </c>
      <c r="F683" s="215" t="s">
        <v>15618</v>
      </c>
      <c r="G683" s="215" t="s">
        <v>15618</v>
      </c>
      <c r="H683" s="355" t="s">
        <v>15618</v>
      </c>
      <c r="I683" s="356" t="s">
        <v>15618</v>
      </c>
      <c r="J683" s="356" t="s">
        <v>15618</v>
      </c>
      <c r="K683" s="357"/>
      <c r="L683" s="357"/>
      <c r="M683" s="357"/>
      <c r="N683" s="357"/>
      <c r="O683" s="357"/>
      <c r="P683" s="358"/>
      <c r="Q683" s="35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si="97"/>
        <v>0</v>
      </c>
      <c r="Y683" s="271"/>
      <c r="Z683" s="271"/>
      <c r="AB683" s="273" t="str">
        <f t="shared" si="98"/>
        <v/>
      </c>
    </row>
    <row r="684" spans="1:28" s="272" customFormat="1" ht="20.399999999999999">
      <c r="A684" s="214"/>
      <c r="B684" s="215" t="s">
        <v>15618</v>
      </c>
      <c r="C684" s="354" t="s">
        <v>15618</v>
      </c>
      <c r="D684" s="278"/>
      <c r="E684" s="215" t="s">
        <v>15618</v>
      </c>
      <c r="F684" s="215" t="s">
        <v>15618</v>
      </c>
      <c r="G684" s="215" t="s">
        <v>15618</v>
      </c>
      <c r="H684" s="355" t="s">
        <v>15618</v>
      </c>
      <c r="I684" s="356" t="s">
        <v>15618</v>
      </c>
      <c r="J684" s="356" t="s">
        <v>15618</v>
      </c>
      <c r="K684" s="357"/>
      <c r="L684" s="357"/>
      <c r="M684" s="357"/>
      <c r="N684" s="357"/>
      <c r="O684" s="357"/>
      <c r="P684" s="358"/>
      <c r="Q684" s="35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si="97"/>
        <v>0</v>
      </c>
      <c r="Y684" s="271"/>
      <c r="Z684" s="271"/>
      <c r="AB684" s="273" t="str">
        <f t="shared" si="98"/>
        <v/>
      </c>
    </row>
    <row r="685" spans="1:28" s="272" customFormat="1" ht="20.399999999999999">
      <c r="A685" s="214"/>
      <c r="B685" s="215" t="s">
        <v>15618</v>
      </c>
      <c r="C685" s="354" t="s">
        <v>15618</v>
      </c>
      <c r="D685" s="278"/>
      <c r="E685" s="215" t="s">
        <v>15618</v>
      </c>
      <c r="F685" s="215" t="s">
        <v>15618</v>
      </c>
      <c r="G685" s="215" t="s">
        <v>15618</v>
      </c>
      <c r="H685" s="355" t="s">
        <v>15618</v>
      </c>
      <c r="I685" s="356" t="s">
        <v>15618</v>
      </c>
      <c r="J685" s="356" t="s">
        <v>15618</v>
      </c>
      <c r="K685" s="357"/>
      <c r="L685" s="357"/>
      <c r="M685" s="357"/>
      <c r="N685" s="357"/>
      <c r="O685" s="357"/>
      <c r="P685" s="358"/>
      <c r="Q685" s="35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si="97"/>
        <v>0</v>
      </c>
      <c r="Y685" s="271"/>
      <c r="Z685" s="271"/>
      <c r="AB685" s="273" t="str">
        <f t="shared" si="98"/>
        <v/>
      </c>
    </row>
    <row r="686" spans="1:28" s="272" customFormat="1" ht="20.399999999999999">
      <c r="A686" s="214"/>
      <c r="B686" s="215" t="s">
        <v>15618</v>
      </c>
      <c r="C686" s="354" t="s">
        <v>15618</v>
      </c>
      <c r="D686" s="278"/>
      <c r="E686" s="215" t="s">
        <v>15618</v>
      </c>
      <c r="F686" s="215" t="s">
        <v>15618</v>
      </c>
      <c r="G686" s="215" t="s">
        <v>15618</v>
      </c>
      <c r="H686" s="355" t="s">
        <v>15618</v>
      </c>
      <c r="I686" s="356" t="s">
        <v>15618</v>
      </c>
      <c r="J686" s="356" t="s">
        <v>15618</v>
      </c>
      <c r="K686" s="357"/>
      <c r="L686" s="357"/>
      <c r="M686" s="357"/>
      <c r="N686" s="357"/>
      <c r="O686" s="357"/>
      <c r="P686" s="358"/>
      <c r="Q686" s="35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si="97"/>
        <v>0</v>
      </c>
      <c r="Y686" s="271"/>
      <c r="Z686" s="271"/>
      <c r="AB686" s="273" t="str">
        <f t="shared" si="98"/>
        <v/>
      </c>
    </row>
    <row r="687" spans="1:28" s="272" customFormat="1" ht="20.399999999999999">
      <c r="A687" s="214"/>
      <c r="B687" s="215" t="s">
        <v>15618</v>
      </c>
      <c r="C687" s="354" t="s">
        <v>15618</v>
      </c>
      <c r="D687" s="278"/>
      <c r="E687" s="215" t="s">
        <v>15618</v>
      </c>
      <c r="F687" s="215" t="s">
        <v>15618</v>
      </c>
      <c r="G687" s="215" t="s">
        <v>15618</v>
      </c>
      <c r="H687" s="355" t="s">
        <v>15618</v>
      </c>
      <c r="I687" s="356" t="s">
        <v>15618</v>
      </c>
      <c r="J687" s="356" t="s">
        <v>15618</v>
      </c>
      <c r="K687" s="357"/>
      <c r="L687" s="357"/>
      <c r="M687" s="357"/>
      <c r="N687" s="357"/>
      <c r="O687" s="357"/>
      <c r="P687" s="358"/>
      <c r="Q687" s="35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si="97"/>
        <v>0</v>
      </c>
      <c r="Y687" s="271"/>
      <c r="Z687" s="271"/>
      <c r="AB687" s="273" t="str">
        <f t="shared" si="98"/>
        <v/>
      </c>
    </row>
    <row r="688" spans="1:28" s="272" customFormat="1" ht="20.399999999999999">
      <c r="A688" s="214"/>
      <c r="B688" s="215" t="s">
        <v>15618</v>
      </c>
      <c r="C688" s="354" t="s">
        <v>15618</v>
      </c>
      <c r="D688" s="278"/>
      <c r="E688" s="215" t="s">
        <v>15618</v>
      </c>
      <c r="F688" s="215" t="s">
        <v>15618</v>
      </c>
      <c r="G688" s="215" t="s">
        <v>15618</v>
      </c>
      <c r="H688" s="355" t="s">
        <v>15618</v>
      </c>
      <c r="I688" s="356" t="s">
        <v>15618</v>
      </c>
      <c r="J688" s="356" t="s">
        <v>15618</v>
      </c>
      <c r="K688" s="357"/>
      <c r="L688" s="357"/>
      <c r="M688" s="357"/>
      <c r="N688" s="357"/>
      <c r="O688" s="357"/>
      <c r="P688" s="358"/>
      <c r="Q688" s="35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si="97"/>
        <v>0</v>
      </c>
      <c r="Y688" s="271"/>
      <c r="Z688" s="271"/>
      <c r="AB688" s="273" t="str">
        <f t="shared" si="98"/>
        <v/>
      </c>
    </row>
    <row r="689" spans="1:28" s="272" customFormat="1" ht="20.399999999999999">
      <c r="A689" s="214"/>
      <c r="B689" s="215" t="s">
        <v>15618</v>
      </c>
      <c r="C689" s="354" t="s">
        <v>15618</v>
      </c>
      <c r="D689" s="278"/>
      <c r="E689" s="215" t="s">
        <v>15618</v>
      </c>
      <c r="F689" s="215" t="s">
        <v>15618</v>
      </c>
      <c r="G689" s="215" t="s">
        <v>15618</v>
      </c>
      <c r="H689" s="355" t="s">
        <v>15618</v>
      </c>
      <c r="I689" s="356" t="s">
        <v>15618</v>
      </c>
      <c r="J689" s="356" t="s">
        <v>15618</v>
      </c>
      <c r="K689" s="357"/>
      <c r="L689" s="357"/>
      <c r="M689" s="357"/>
      <c r="N689" s="357"/>
      <c r="O689" s="357"/>
      <c r="P689" s="358"/>
      <c r="Q689" s="35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si="97"/>
        <v>0</v>
      </c>
      <c r="Y689" s="271"/>
      <c r="Z689" s="271"/>
      <c r="AB689" s="273" t="str">
        <f t="shared" si="98"/>
        <v/>
      </c>
    </row>
    <row r="690" spans="1:28" s="272" customFormat="1" ht="20.399999999999999">
      <c r="A690" s="214"/>
      <c r="B690" s="215" t="s">
        <v>15618</v>
      </c>
      <c r="C690" s="354" t="s">
        <v>15618</v>
      </c>
      <c r="D690" s="278"/>
      <c r="E690" s="215" t="s">
        <v>15618</v>
      </c>
      <c r="F690" s="215" t="s">
        <v>15618</v>
      </c>
      <c r="G690" s="215" t="s">
        <v>15618</v>
      </c>
      <c r="H690" s="355" t="s">
        <v>15618</v>
      </c>
      <c r="I690" s="356" t="s">
        <v>15618</v>
      </c>
      <c r="J690" s="356" t="s">
        <v>15618</v>
      </c>
      <c r="K690" s="357"/>
      <c r="L690" s="357"/>
      <c r="M690" s="357"/>
      <c r="N690" s="357"/>
      <c r="O690" s="357"/>
      <c r="P690" s="358"/>
      <c r="Q690" s="35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si="97"/>
        <v>0</v>
      </c>
      <c r="Y690" s="271"/>
      <c r="Z690" s="271"/>
      <c r="AB690" s="273" t="str">
        <f t="shared" si="98"/>
        <v/>
      </c>
    </row>
    <row r="691" spans="1:28" s="272" customFormat="1" ht="20.399999999999999">
      <c r="A691" s="214"/>
      <c r="B691" s="215" t="s">
        <v>15618</v>
      </c>
      <c r="C691" s="354" t="s">
        <v>15618</v>
      </c>
      <c r="D691" s="278"/>
      <c r="E691" s="215" t="s">
        <v>15618</v>
      </c>
      <c r="F691" s="215" t="s">
        <v>15618</v>
      </c>
      <c r="G691" s="215" t="s">
        <v>15618</v>
      </c>
      <c r="H691" s="355" t="s">
        <v>15618</v>
      </c>
      <c r="I691" s="356" t="s">
        <v>15618</v>
      </c>
      <c r="J691" s="356" t="s">
        <v>15618</v>
      </c>
      <c r="K691" s="357"/>
      <c r="L691" s="357"/>
      <c r="M691" s="357"/>
      <c r="N691" s="357"/>
      <c r="O691" s="357"/>
      <c r="P691" s="358"/>
      <c r="Q691" s="35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si="97"/>
        <v>0</v>
      </c>
      <c r="Y691" s="271"/>
      <c r="Z691" s="271"/>
      <c r="AB691" s="273" t="str">
        <f t="shared" si="98"/>
        <v/>
      </c>
    </row>
    <row r="692" spans="1:28" s="272" customFormat="1" ht="20.399999999999999">
      <c r="A692" s="214"/>
      <c r="B692" s="215" t="s">
        <v>15618</v>
      </c>
      <c r="C692" s="354" t="s">
        <v>15618</v>
      </c>
      <c r="D692" s="278"/>
      <c r="E692" s="215" t="s">
        <v>15618</v>
      </c>
      <c r="F692" s="215" t="s">
        <v>15618</v>
      </c>
      <c r="G692" s="215" t="s">
        <v>15618</v>
      </c>
      <c r="H692" s="355" t="s">
        <v>15618</v>
      </c>
      <c r="I692" s="356" t="s">
        <v>15618</v>
      </c>
      <c r="J692" s="356" t="s">
        <v>15618</v>
      </c>
      <c r="K692" s="357"/>
      <c r="L692" s="357"/>
      <c r="M692" s="357"/>
      <c r="N692" s="357"/>
      <c r="O692" s="357"/>
      <c r="P692" s="358"/>
      <c r="Q692" s="35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si="97"/>
        <v>0</v>
      </c>
      <c r="Y692" s="271"/>
      <c r="Z692" s="271"/>
      <c r="AB692" s="273" t="str">
        <f t="shared" si="98"/>
        <v/>
      </c>
    </row>
    <row r="693" spans="1:28" s="272" customFormat="1" ht="20.399999999999999">
      <c r="A693" s="214"/>
      <c r="B693" s="215" t="s">
        <v>15618</v>
      </c>
      <c r="C693" s="354" t="s">
        <v>15618</v>
      </c>
      <c r="D693" s="278"/>
      <c r="E693" s="215" t="s">
        <v>15618</v>
      </c>
      <c r="F693" s="215" t="s">
        <v>15618</v>
      </c>
      <c r="G693" s="215" t="s">
        <v>15618</v>
      </c>
      <c r="H693" s="355" t="s">
        <v>15618</v>
      </c>
      <c r="I693" s="356" t="s">
        <v>15618</v>
      </c>
      <c r="J693" s="356" t="s">
        <v>15618</v>
      </c>
      <c r="K693" s="357"/>
      <c r="L693" s="357"/>
      <c r="M693" s="357"/>
      <c r="N693" s="357"/>
      <c r="O693" s="357"/>
      <c r="P693" s="358"/>
      <c r="Q693" s="35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si="97"/>
        <v>0</v>
      </c>
      <c r="Y693" s="271"/>
      <c r="Z693" s="271"/>
      <c r="AB693" s="273" t="str">
        <f t="shared" si="98"/>
        <v/>
      </c>
    </row>
    <row r="694" spans="1:28" s="272" customFormat="1" ht="20.399999999999999">
      <c r="A694" s="214"/>
      <c r="B694" s="215" t="s">
        <v>15618</v>
      </c>
      <c r="C694" s="354" t="s">
        <v>15618</v>
      </c>
      <c r="D694" s="278"/>
      <c r="E694" s="215" t="s">
        <v>15618</v>
      </c>
      <c r="F694" s="215" t="s">
        <v>15618</v>
      </c>
      <c r="G694" s="215" t="s">
        <v>15618</v>
      </c>
      <c r="H694" s="355" t="s">
        <v>15618</v>
      </c>
      <c r="I694" s="356" t="s">
        <v>15618</v>
      </c>
      <c r="J694" s="356" t="s">
        <v>15618</v>
      </c>
      <c r="K694" s="357"/>
      <c r="L694" s="357"/>
      <c r="M694" s="357"/>
      <c r="N694" s="357"/>
      <c r="O694" s="357"/>
      <c r="P694" s="358"/>
      <c r="Q694" s="35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si="97"/>
        <v>0</v>
      </c>
      <c r="Y694" s="271"/>
      <c r="Z694" s="271"/>
      <c r="AB694" s="273" t="str">
        <f t="shared" si="98"/>
        <v/>
      </c>
    </row>
    <row r="695" spans="1:28" s="272" customFormat="1" ht="20.399999999999999">
      <c r="A695" s="214"/>
      <c r="B695" s="215" t="s">
        <v>15618</v>
      </c>
      <c r="C695" s="354" t="s">
        <v>15618</v>
      </c>
      <c r="D695" s="278"/>
      <c r="E695" s="215" t="s">
        <v>15618</v>
      </c>
      <c r="F695" s="215" t="s">
        <v>15618</v>
      </c>
      <c r="G695" s="215" t="s">
        <v>15618</v>
      </c>
      <c r="H695" s="355" t="s">
        <v>15618</v>
      </c>
      <c r="I695" s="356" t="s">
        <v>15618</v>
      </c>
      <c r="J695" s="356" t="s">
        <v>15618</v>
      </c>
      <c r="K695" s="357"/>
      <c r="L695" s="357"/>
      <c r="M695" s="357"/>
      <c r="N695" s="357"/>
      <c r="O695" s="357"/>
      <c r="P695" s="358"/>
      <c r="Q695" s="35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si="97"/>
        <v>0</v>
      </c>
      <c r="Y695" s="271"/>
      <c r="Z695" s="271"/>
      <c r="AB695" s="273" t="str">
        <f t="shared" si="98"/>
        <v/>
      </c>
    </row>
    <row r="696" spans="1:28" s="272" customFormat="1" ht="20.399999999999999">
      <c r="A696" s="214"/>
      <c r="B696" s="215" t="s">
        <v>15618</v>
      </c>
      <c r="C696" s="354" t="s">
        <v>15618</v>
      </c>
      <c r="D696" s="278"/>
      <c r="E696" s="215" t="s">
        <v>15618</v>
      </c>
      <c r="F696" s="215" t="s">
        <v>15618</v>
      </c>
      <c r="G696" s="215" t="s">
        <v>15618</v>
      </c>
      <c r="H696" s="355" t="s">
        <v>15618</v>
      </c>
      <c r="I696" s="356" t="s">
        <v>15618</v>
      </c>
      <c r="J696" s="356" t="s">
        <v>15618</v>
      </c>
      <c r="K696" s="357"/>
      <c r="L696" s="357"/>
      <c r="M696" s="357"/>
      <c r="N696" s="357"/>
      <c r="O696" s="357"/>
      <c r="P696" s="358"/>
      <c r="Q696" s="35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si="97"/>
        <v>0</v>
      </c>
      <c r="Y696" s="271"/>
      <c r="Z696" s="271"/>
      <c r="AB696" s="273" t="str">
        <f t="shared" si="98"/>
        <v/>
      </c>
    </row>
    <row r="697" spans="1:28" s="272" customFormat="1" ht="20.399999999999999">
      <c r="A697" s="214"/>
      <c r="B697" s="215" t="s">
        <v>15618</v>
      </c>
      <c r="C697" s="354" t="s">
        <v>15618</v>
      </c>
      <c r="D697" s="278"/>
      <c r="E697" s="215" t="s">
        <v>15618</v>
      </c>
      <c r="F697" s="215" t="s">
        <v>15618</v>
      </c>
      <c r="G697" s="215" t="s">
        <v>15618</v>
      </c>
      <c r="H697" s="355" t="s">
        <v>15618</v>
      </c>
      <c r="I697" s="356" t="s">
        <v>15618</v>
      </c>
      <c r="J697" s="356" t="s">
        <v>15618</v>
      </c>
      <c r="K697" s="357"/>
      <c r="L697" s="357"/>
      <c r="M697" s="357"/>
      <c r="N697" s="357"/>
      <c r="O697" s="357"/>
      <c r="P697" s="358"/>
      <c r="Q697" s="35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si="97"/>
        <v>0</v>
      </c>
      <c r="Y697" s="271"/>
      <c r="Z697" s="271"/>
      <c r="AB697" s="273" t="str">
        <f t="shared" si="98"/>
        <v/>
      </c>
    </row>
    <row r="698" spans="1:28" s="272" customFormat="1" ht="20.399999999999999">
      <c r="A698" s="214"/>
      <c r="B698" s="215" t="s">
        <v>15618</v>
      </c>
      <c r="C698" s="354" t="s">
        <v>15618</v>
      </c>
      <c r="D698" s="278"/>
      <c r="E698" s="215" t="s">
        <v>15618</v>
      </c>
      <c r="F698" s="215" t="s">
        <v>15618</v>
      </c>
      <c r="G698" s="215" t="s">
        <v>15618</v>
      </c>
      <c r="H698" s="355" t="s">
        <v>15618</v>
      </c>
      <c r="I698" s="356" t="s">
        <v>15618</v>
      </c>
      <c r="J698" s="356" t="s">
        <v>15618</v>
      </c>
      <c r="K698" s="357"/>
      <c r="L698" s="357"/>
      <c r="M698" s="357"/>
      <c r="N698" s="357"/>
      <c r="O698" s="357"/>
      <c r="P698" s="358"/>
      <c r="Q698" s="359"/>
      <c r="R698" s="215" t="str">
        <f ca="1">IF(ISERROR($V698),"",OFFSET('Smelter Look-up'!$C$4,$V698-4,0)&amp;"")</f>
        <v/>
      </c>
      <c r="S698" s="222" t="str">
        <f t="shared" ref="S698" ca="1" si="99">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 si="100">IF(AND(C698="Smelter not listed",OR(LEN(D698)=0,LEN(E698)=0)),1,0)</f>
        <v>0</v>
      </c>
      <c r="Y698" s="271"/>
      <c r="Z698" s="271"/>
      <c r="AB698" s="273" t="str">
        <f t="shared" ref="AB698" si="101">B698&amp;C698</f>
        <v/>
      </c>
    </row>
    <row r="699" spans="1:28" s="272" customFormat="1" ht="20.399999999999999">
      <c r="A699" s="214"/>
      <c r="B699" s="215" t="s">
        <v>15618</v>
      </c>
      <c r="C699" s="354" t="s">
        <v>15618</v>
      </c>
      <c r="D699" s="278"/>
      <c r="E699" s="215" t="s">
        <v>15618</v>
      </c>
      <c r="F699" s="215" t="s">
        <v>15618</v>
      </c>
      <c r="G699" s="215" t="s">
        <v>15618</v>
      </c>
      <c r="H699" s="355" t="s">
        <v>15618</v>
      </c>
      <c r="I699" s="356" t="s">
        <v>15618</v>
      </c>
      <c r="J699" s="356" t="s">
        <v>15618</v>
      </c>
      <c r="K699" s="357"/>
      <c r="L699" s="357"/>
      <c r="M699" s="357"/>
      <c r="N699" s="357"/>
      <c r="O699" s="357"/>
      <c r="P699" s="358"/>
      <c r="Q699" s="359"/>
      <c r="R699" s="215" t="str">
        <f ca="1">IF(ISERROR($V699),"",OFFSET('Smelter Look-up'!$C$4,$V699-4,0)&amp;"")</f>
        <v/>
      </c>
      <c r="S699" s="222" t="str">
        <f t="shared" ref="S699:S730" ca="1" si="102">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X730" si="103">IF(AND(C699="Smelter not listed",OR(LEN(D699)=0,LEN(E699)=0)),1,0)</f>
        <v>0</v>
      </c>
      <c r="Y699" s="271"/>
      <c r="Z699" s="271"/>
      <c r="AB699" s="273" t="str">
        <f t="shared" ref="AB699:AB730" si="104">B699&amp;C699</f>
        <v/>
      </c>
    </row>
    <row r="700" spans="1:28" s="272" customFormat="1" ht="20.399999999999999">
      <c r="A700" s="214"/>
      <c r="B700" s="215" t="s">
        <v>15618</v>
      </c>
      <c r="C700" s="354" t="s">
        <v>15618</v>
      </c>
      <c r="D700" s="278"/>
      <c r="E700" s="215" t="s">
        <v>15618</v>
      </c>
      <c r="F700" s="215" t="s">
        <v>15618</v>
      </c>
      <c r="G700" s="215" t="s">
        <v>15618</v>
      </c>
      <c r="H700" s="355" t="s">
        <v>15618</v>
      </c>
      <c r="I700" s="356" t="s">
        <v>15618</v>
      </c>
      <c r="J700" s="356" t="s">
        <v>15618</v>
      </c>
      <c r="K700" s="357"/>
      <c r="L700" s="357"/>
      <c r="M700" s="357"/>
      <c r="N700" s="357"/>
      <c r="O700" s="357"/>
      <c r="P700" s="358"/>
      <c r="Q700" s="35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si="103"/>
        <v>0</v>
      </c>
      <c r="Y700" s="271"/>
      <c r="Z700" s="271"/>
      <c r="AB700" s="273" t="str">
        <f t="shared" si="104"/>
        <v/>
      </c>
    </row>
    <row r="701" spans="1:28" s="272" customFormat="1" ht="20.399999999999999">
      <c r="A701" s="214"/>
      <c r="B701" s="215" t="s">
        <v>15618</v>
      </c>
      <c r="C701" s="354" t="s">
        <v>15618</v>
      </c>
      <c r="D701" s="278"/>
      <c r="E701" s="215" t="s">
        <v>15618</v>
      </c>
      <c r="F701" s="215" t="s">
        <v>15618</v>
      </c>
      <c r="G701" s="215" t="s">
        <v>15618</v>
      </c>
      <c r="H701" s="355" t="s">
        <v>15618</v>
      </c>
      <c r="I701" s="356" t="s">
        <v>15618</v>
      </c>
      <c r="J701" s="356" t="s">
        <v>15618</v>
      </c>
      <c r="K701" s="357"/>
      <c r="L701" s="357"/>
      <c r="M701" s="357"/>
      <c r="N701" s="357"/>
      <c r="O701" s="357"/>
      <c r="P701" s="358"/>
      <c r="Q701" s="35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si="103"/>
        <v>0</v>
      </c>
      <c r="Y701" s="271"/>
      <c r="Z701" s="271"/>
      <c r="AB701" s="273" t="str">
        <f t="shared" si="104"/>
        <v/>
      </c>
    </row>
    <row r="702" spans="1:28" s="272" customFormat="1" ht="20.399999999999999">
      <c r="A702" s="214"/>
      <c r="B702" s="215" t="s">
        <v>15618</v>
      </c>
      <c r="C702" s="354" t="s">
        <v>15618</v>
      </c>
      <c r="D702" s="278"/>
      <c r="E702" s="215" t="s">
        <v>15618</v>
      </c>
      <c r="F702" s="215" t="s">
        <v>15618</v>
      </c>
      <c r="G702" s="215" t="s">
        <v>15618</v>
      </c>
      <c r="H702" s="355" t="s">
        <v>15618</v>
      </c>
      <c r="I702" s="356" t="s">
        <v>15618</v>
      </c>
      <c r="J702" s="356" t="s">
        <v>15618</v>
      </c>
      <c r="K702" s="357"/>
      <c r="L702" s="357"/>
      <c r="M702" s="357"/>
      <c r="N702" s="357"/>
      <c r="O702" s="357"/>
      <c r="P702" s="358"/>
      <c r="Q702" s="35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si="103"/>
        <v>0</v>
      </c>
      <c r="Y702" s="271"/>
      <c r="Z702" s="271"/>
      <c r="AB702" s="273" t="str">
        <f t="shared" si="104"/>
        <v/>
      </c>
    </row>
    <row r="703" spans="1:28" s="272" customFormat="1" ht="20.399999999999999">
      <c r="A703" s="214"/>
      <c r="B703" s="215" t="s">
        <v>15618</v>
      </c>
      <c r="C703" s="354" t="s">
        <v>15618</v>
      </c>
      <c r="D703" s="278"/>
      <c r="E703" s="215" t="s">
        <v>15618</v>
      </c>
      <c r="F703" s="215" t="s">
        <v>15618</v>
      </c>
      <c r="G703" s="215" t="s">
        <v>15618</v>
      </c>
      <c r="H703" s="355" t="s">
        <v>15618</v>
      </c>
      <c r="I703" s="356" t="s">
        <v>15618</v>
      </c>
      <c r="J703" s="356" t="s">
        <v>15618</v>
      </c>
      <c r="K703" s="357"/>
      <c r="L703" s="357"/>
      <c r="M703" s="357"/>
      <c r="N703" s="357"/>
      <c r="O703" s="357"/>
      <c r="P703" s="358"/>
      <c r="Q703" s="35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si="103"/>
        <v>0</v>
      </c>
      <c r="Y703" s="271"/>
      <c r="Z703" s="271"/>
      <c r="AB703" s="273" t="str">
        <f t="shared" si="104"/>
        <v/>
      </c>
    </row>
    <row r="704" spans="1:28" s="272" customFormat="1" ht="20.399999999999999">
      <c r="A704" s="214"/>
      <c r="B704" s="215" t="s">
        <v>15618</v>
      </c>
      <c r="C704" s="354" t="s">
        <v>15618</v>
      </c>
      <c r="D704" s="278"/>
      <c r="E704" s="215" t="s">
        <v>15618</v>
      </c>
      <c r="F704" s="215" t="s">
        <v>15618</v>
      </c>
      <c r="G704" s="215" t="s">
        <v>15618</v>
      </c>
      <c r="H704" s="355" t="s">
        <v>15618</v>
      </c>
      <c r="I704" s="356" t="s">
        <v>15618</v>
      </c>
      <c r="J704" s="356" t="s">
        <v>15618</v>
      </c>
      <c r="K704" s="357"/>
      <c r="L704" s="357"/>
      <c r="M704" s="357"/>
      <c r="N704" s="357"/>
      <c r="O704" s="357"/>
      <c r="P704" s="358"/>
      <c r="Q704" s="35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si="103"/>
        <v>0</v>
      </c>
      <c r="Y704" s="271"/>
      <c r="Z704" s="271"/>
      <c r="AB704" s="273" t="str">
        <f t="shared" si="104"/>
        <v/>
      </c>
    </row>
    <row r="705" spans="1:28" s="272" customFormat="1" ht="20.399999999999999">
      <c r="A705" s="214"/>
      <c r="B705" s="215" t="s">
        <v>15618</v>
      </c>
      <c r="C705" s="354" t="s">
        <v>15618</v>
      </c>
      <c r="D705" s="278"/>
      <c r="E705" s="215" t="s">
        <v>15618</v>
      </c>
      <c r="F705" s="215" t="s">
        <v>15618</v>
      </c>
      <c r="G705" s="215" t="s">
        <v>15618</v>
      </c>
      <c r="H705" s="355" t="s">
        <v>15618</v>
      </c>
      <c r="I705" s="356" t="s">
        <v>15618</v>
      </c>
      <c r="J705" s="356" t="s">
        <v>15618</v>
      </c>
      <c r="K705" s="357"/>
      <c r="L705" s="357"/>
      <c r="M705" s="357"/>
      <c r="N705" s="357"/>
      <c r="O705" s="357"/>
      <c r="P705" s="358"/>
      <c r="Q705" s="35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si="103"/>
        <v>0</v>
      </c>
      <c r="Y705" s="271"/>
      <c r="Z705" s="271"/>
      <c r="AB705" s="273" t="str">
        <f t="shared" si="104"/>
        <v/>
      </c>
    </row>
    <row r="706" spans="1:28" s="272" customFormat="1" ht="20.399999999999999">
      <c r="A706" s="214"/>
      <c r="B706" s="215" t="s">
        <v>15618</v>
      </c>
      <c r="C706" s="354" t="s">
        <v>15618</v>
      </c>
      <c r="D706" s="278"/>
      <c r="E706" s="215" t="s">
        <v>15618</v>
      </c>
      <c r="F706" s="215" t="s">
        <v>15618</v>
      </c>
      <c r="G706" s="215" t="s">
        <v>15618</v>
      </c>
      <c r="H706" s="355" t="s">
        <v>15618</v>
      </c>
      <c r="I706" s="356" t="s">
        <v>15618</v>
      </c>
      <c r="J706" s="356" t="s">
        <v>15618</v>
      </c>
      <c r="K706" s="357"/>
      <c r="L706" s="357"/>
      <c r="M706" s="357"/>
      <c r="N706" s="357"/>
      <c r="O706" s="357"/>
      <c r="P706" s="358"/>
      <c r="Q706" s="35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si="103"/>
        <v>0</v>
      </c>
      <c r="Y706" s="271"/>
      <c r="Z706" s="271"/>
      <c r="AB706" s="273" t="str">
        <f t="shared" si="104"/>
        <v/>
      </c>
    </row>
    <row r="707" spans="1:28" s="272" customFormat="1" ht="20.399999999999999">
      <c r="A707" s="214"/>
      <c r="B707" s="215" t="s">
        <v>15618</v>
      </c>
      <c r="C707" s="354" t="s">
        <v>15618</v>
      </c>
      <c r="D707" s="278"/>
      <c r="E707" s="215" t="s">
        <v>15618</v>
      </c>
      <c r="F707" s="215" t="s">
        <v>15618</v>
      </c>
      <c r="G707" s="215" t="s">
        <v>15618</v>
      </c>
      <c r="H707" s="355" t="s">
        <v>15618</v>
      </c>
      <c r="I707" s="356" t="s">
        <v>15618</v>
      </c>
      <c r="J707" s="356" t="s">
        <v>15618</v>
      </c>
      <c r="K707" s="357"/>
      <c r="L707" s="357"/>
      <c r="M707" s="357"/>
      <c r="N707" s="357"/>
      <c r="O707" s="357"/>
      <c r="P707" s="358"/>
      <c r="Q707" s="35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si="103"/>
        <v>0</v>
      </c>
      <c r="Y707" s="271"/>
      <c r="Z707" s="271"/>
      <c r="AB707" s="273" t="str">
        <f t="shared" si="104"/>
        <v/>
      </c>
    </row>
    <row r="708" spans="1:28" s="272" customFormat="1" ht="20.399999999999999">
      <c r="A708" s="214"/>
      <c r="B708" s="215" t="s">
        <v>15618</v>
      </c>
      <c r="C708" s="354" t="s">
        <v>15618</v>
      </c>
      <c r="D708" s="278"/>
      <c r="E708" s="215" t="s">
        <v>15618</v>
      </c>
      <c r="F708" s="215" t="s">
        <v>15618</v>
      </c>
      <c r="G708" s="215" t="s">
        <v>15618</v>
      </c>
      <c r="H708" s="355" t="s">
        <v>15618</v>
      </c>
      <c r="I708" s="356" t="s">
        <v>15618</v>
      </c>
      <c r="J708" s="356" t="s">
        <v>15618</v>
      </c>
      <c r="K708" s="357"/>
      <c r="L708" s="357"/>
      <c r="M708" s="357"/>
      <c r="N708" s="357"/>
      <c r="O708" s="357"/>
      <c r="P708" s="358"/>
      <c r="Q708" s="35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si="103"/>
        <v>0</v>
      </c>
      <c r="Y708" s="271"/>
      <c r="Z708" s="271"/>
      <c r="AB708" s="273" t="str">
        <f t="shared" si="104"/>
        <v/>
      </c>
    </row>
    <row r="709" spans="1:28" s="272" customFormat="1" ht="20.399999999999999">
      <c r="A709" s="214"/>
      <c r="B709" s="215" t="s">
        <v>15618</v>
      </c>
      <c r="C709" s="354" t="s">
        <v>15618</v>
      </c>
      <c r="D709" s="278"/>
      <c r="E709" s="215" t="s">
        <v>15618</v>
      </c>
      <c r="F709" s="215" t="s">
        <v>15618</v>
      </c>
      <c r="G709" s="215" t="s">
        <v>15618</v>
      </c>
      <c r="H709" s="355" t="s">
        <v>15618</v>
      </c>
      <c r="I709" s="356" t="s">
        <v>15618</v>
      </c>
      <c r="J709" s="356" t="s">
        <v>15618</v>
      </c>
      <c r="K709" s="357"/>
      <c r="L709" s="357"/>
      <c r="M709" s="357"/>
      <c r="N709" s="357"/>
      <c r="O709" s="357"/>
      <c r="P709" s="358"/>
      <c r="Q709" s="35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si="103"/>
        <v>0</v>
      </c>
      <c r="Y709" s="271"/>
      <c r="Z709" s="271"/>
      <c r="AB709" s="273" t="str">
        <f t="shared" si="104"/>
        <v/>
      </c>
    </row>
    <row r="710" spans="1:28" s="272" customFormat="1" ht="20.399999999999999">
      <c r="A710" s="214"/>
      <c r="B710" s="215" t="s">
        <v>15618</v>
      </c>
      <c r="C710" s="354" t="s">
        <v>15618</v>
      </c>
      <c r="D710" s="278"/>
      <c r="E710" s="215" t="s">
        <v>15618</v>
      </c>
      <c r="F710" s="215" t="s">
        <v>15618</v>
      </c>
      <c r="G710" s="215" t="s">
        <v>15618</v>
      </c>
      <c r="H710" s="355" t="s">
        <v>15618</v>
      </c>
      <c r="I710" s="356" t="s">
        <v>15618</v>
      </c>
      <c r="J710" s="356" t="s">
        <v>15618</v>
      </c>
      <c r="K710" s="357"/>
      <c r="L710" s="357"/>
      <c r="M710" s="357"/>
      <c r="N710" s="357"/>
      <c r="O710" s="357"/>
      <c r="P710" s="358"/>
      <c r="Q710" s="35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si="103"/>
        <v>0</v>
      </c>
      <c r="Y710" s="271"/>
      <c r="Z710" s="271"/>
      <c r="AB710" s="273" t="str">
        <f t="shared" si="104"/>
        <v/>
      </c>
    </row>
    <row r="711" spans="1:28" s="272" customFormat="1" ht="20.399999999999999">
      <c r="A711" s="214"/>
      <c r="B711" s="215" t="s">
        <v>15618</v>
      </c>
      <c r="C711" s="354" t="s">
        <v>15618</v>
      </c>
      <c r="D711" s="278"/>
      <c r="E711" s="215" t="s">
        <v>15618</v>
      </c>
      <c r="F711" s="215" t="s">
        <v>15618</v>
      </c>
      <c r="G711" s="215" t="s">
        <v>15618</v>
      </c>
      <c r="H711" s="355" t="s">
        <v>15618</v>
      </c>
      <c r="I711" s="356" t="s">
        <v>15618</v>
      </c>
      <c r="J711" s="356" t="s">
        <v>15618</v>
      </c>
      <c r="K711" s="357"/>
      <c r="L711" s="357"/>
      <c r="M711" s="357"/>
      <c r="N711" s="357"/>
      <c r="O711" s="357"/>
      <c r="P711" s="358"/>
      <c r="Q711" s="35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si="103"/>
        <v>0</v>
      </c>
      <c r="Y711" s="271"/>
      <c r="Z711" s="271"/>
      <c r="AB711" s="273" t="str">
        <f t="shared" si="104"/>
        <v/>
      </c>
    </row>
    <row r="712" spans="1:28" s="272" customFormat="1" ht="20.399999999999999">
      <c r="A712" s="214"/>
      <c r="B712" s="215" t="s">
        <v>15618</v>
      </c>
      <c r="C712" s="354" t="s">
        <v>15618</v>
      </c>
      <c r="D712" s="278"/>
      <c r="E712" s="215" t="s">
        <v>15618</v>
      </c>
      <c r="F712" s="215" t="s">
        <v>15618</v>
      </c>
      <c r="G712" s="215" t="s">
        <v>15618</v>
      </c>
      <c r="H712" s="355" t="s">
        <v>15618</v>
      </c>
      <c r="I712" s="356" t="s">
        <v>15618</v>
      </c>
      <c r="J712" s="356" t="s">
        <v>15618</v>
      </c>
      <c r="K712" s="357"/>
      <c r="L712" s="357"/>
      <c r="M712" s="357"/>
      <c r="N712" s="357"/>
      <c r="O712" s="357"/>
      <c r="P712" s="358"/>
      <c r="Q712" s="35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si="103"/>
        <v>0</v>
      </c>
      <c r="Y712" s="271"/>
      <c r="Z712" s="271"/>
      <c r="AB712" s="273" t="str">
        <f t="shared" si="104"/>
        <v/>
      </c>
    </row>
    <row r="713" spans="1:28" s="272" customFormat="1" ht="20.399999999999999">
      <c r="A713" s="214"/>
      <c r="B713" s="215" t="s">
        <v>15618</v>
      </c>
      <c r="C713" s="354" t="s">
        <v>15618</v>
      </c>
      <c r="D713" s="278"/>
      <c r="E713" s="215" t="s">
        <v>15618</v>
      </c>
      <c r="F713" s="215" t="s">
        <v>15618</v>
      </c>
      <c r="G713" s="215" t="s">
        <v>15618</v>
      </c>
      <c r="H713" s="355" t="s">
        <v>15618</v>
      </c>
      <c r="I713" s="356" t="s">
        <v>15618</v>
      </c>
      <c r="J713" s="356" t="s">
        <v>15618</v>
      </c>
      <c r="K713" s="357"/>
      <c r="L713" s="357"/>
      <c r="M713" s="357"/>
      <c r="N713" s="357"/>
      <c r="O713" s="357"/>
      <c r="P713" s="358"/>
      <c r="Q713" s="35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si="103"/>
        <v>0</v>
      </c>
      <c r="Y713" s="271"/>
      <c r="Z713" s="271"/>
      <c r="AB713" s="273" t="str">
        <f t="shared" si="104"/>
        <v/>
      </c>
    </row>
    <row r="714" spans="1:28" s="272" customFormat="1" ht="20.399999999999999">
      <c r="A714" s="214"/>
      <c r="B714" s="215" t="s">
        <v>15618</v>
      </c>
      <c r="C714" s="354" t="s">
        <v>15618</v>
      </c>
      <c r="D714" s="278"/>
      <c r="E714" s="215" t="s">
        <v>15618</v>
      </c>
      <c r="F714" s="215" t="s">
        <v>15618</v>
      </c>
      <c r="G714" s="215" t="s">
        <v>15618</v>
      </c>
      <c r="H714" s="355" t="s">
        <v>15618</v>
      </c>
      <c r="I714" s="356" t="s">
        <v>15618</v>
      </c>
      <c r="J714" s="356" t="s">
        <v>15618</v>
      </c>
      <c r="K714" s="357"/>
      <c r="L714" s="357"/>
      <c r="M714" s="357"/>
      <c r="N714" s="357"/>
      <c r="O714" s="357"/>
      <c r="P714" s="358"/>
      <c r="Q714" s="35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si="103"/>
        <v>0</v>
      </c>
      <c r="Y714" s="271"/>
      <c r="Z714" s="271"/>
      <c r="AB714" s="273" t="str">
        <f t="shared" si="104"/>
        <v/>
      </c>
    </row>
    <row r="715" spans="1:28" s="272" customFormat="1" ht="20.399999999999999">
      <c r="A715" s="214"/>
      <c r="B715" s="215" t="s">
        <v>15618</v>
      </c>
      <c r="C715" s="354" t="s">
        <v>15618</v>
      </c>
      <c r="D715" s="278"/>
      <c r="E715" s="215" t="s">
        <v>15618</v>
      </c>
      <c r="F715" s="215" t="s">
        <v>15618</v>
      </c>
      <c r="G715" s="215" t="s">
        <v>15618</v>
      </c>
      <c r="H715" s="355" t="s">
        <v>15618</v>
      </c>
      <c r="I715" s="356" t="s">
        <v>15618</v>
      </c>
      <c r="J715" s="356" t="s">
        <v>15618</v>
      </c>
      <c r="K715" s="357"/>
      <c r="L715" s="357"/>
      <c r="M715" s="357"/>
      <c r="N715" s="357"/>
      <c r="O715" s="357"/>
      <c r="P715" s="358"/>
      <c r="Q715" s="35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si="103"/>
        <v>0</v>
      </c>
      <c r="Y715" s="271"/>
      <c r="Z715" s="271"/>
      <c r="AB715" s="273" t="str">
        <f t="shared" si="104"/>
        <v/>
      </c>
    </row>
    <row r="716" spans="1:28" s="272" customFormat="1" ht="20.399999999999999">
      <c r="A716" s="214"/>
      <c r="B716" s="215" t="s">
        <v>15618</v>
      </c>
      <c r="C716" s="354" t="s">
        <v>15618</v>
      </c>
      <c r="D716" s="278"/>
      <c r="E716" s="215" t="s">
        <v>15618</v>
      </c>
      <c r="F716" s="215" t="s">
        <v>15618</v>
      </c>
      <c r="G716" s="215" t="s">
        <v>15618</v>
      </c>
      <c r="H716" s="355" t="s">
        <v>15618</v>
      </c>
      <c r="I716" s="356" t="s">
        <v>15618</v>
      </c>
      <c r="J716" s="356" t="s">
        <v>15618</v>
      </c>
      <c r="K716" s="357"/>
      <c r="L716" s="357"/>
      <c r="M716" s="357"/>
      <c r="N716" s="357"/>
      <c r="O716" s="357"/>
      <c r="P716" s="358"/>
      <c r="Q716" s="35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si="103"/>
        <v>0</v>
      </c>
      <c r="Y716" s="271"/>
      <c r="Z716" s="271"/>
      <c r="AB716" s="273" t="str">
        <f t="shared" si="104"/>
        <v/>
      </c>
    </row>
    <row r="717" spans="1:28" s="272" customFormat="1" ht="20.399999999999999">
      <c r="A717" s="214"/>
      <c r="B717" s="215" t="s">
        <v>15618</v>
      </c>
      <c r="C717" s="354" t="s">
        <v>15618</v>
      </c>
      <c r="D717" s="278"/>
      <c r="E717" s="215" t="s">
        <v>15618</v>
      </c>
      <c r="F717" s="215" t="s">
        <v>15618</v>
      </c>
      <c r="G717" s="215" t="s">
        <v>15618</v>
      </c>
      <c r="H717" s="355" t="s">
        <v>15618</v>
      </c>
      <c r="I717" s="356" t="s">
        <v>15618</v>
      </c>
      <c r="J717" s="356" t="s">
        <v>15618</v>
      </c>
      <c r="K717" s="357"/>
      <c r="L717" s="357"/>
      <c r="M717" s="357"/>
      <c r="N717" s="357"/>
      <c r="O717" s="357"/>
      <c r="P717" s="358"/>
      <c r="Q717" s="35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si="103"/>
        <v>0</v>
      </c>
      <c r="Y717" s="271"/>
      <c r="Z717" s="271"/>
      <c r="AB717" s="273" t="str">
        <f t="shared" si="104"/>
        <v/>
      </c>
    </row>
    <row r="718" spans="1:28" s="272" customFormat="1" ht="20.399999999999999">
      <c r="A718" s="214"/>
      <c r="B718" s="215" t="s">
        <v>15618</v>
      </c>
      <c r="C718" s="354" t="s">
        <v>15618</v>
      </c>
      <c r="D718" s="278"/>
      <c r="E718" s="215" t="s">
        <v>15618</v>
      </c>
      <c r="F718" s="215" t="s">
        <v>15618</v>
      </c>
      <c r="G718" s="215" t="s">
        <v>15618</v>
      </c>
      <c r="H718" s="355" t="s">
        <v>15618</v>
      </c>
      <c r="I718" s="356" t="s">
        <v>15618</v>
      </c>
      <c r="J718" s="356" t="s">
        <v>15618</v>
      </c>
      <c r="K718" s="357"/>
      <c r="L718" s="357"/>
      <c r="M718" s="357"/>
      <c r="N718" s="357"/>
      <c r="O718" s="357"/>
      <c r="P718" s="358"/>
      <c r="Q718" s="35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si="103"/>
        <v>0</v>
      </c>
      <c r="Y718" s="271"/>
      <c r="Z718" s="271"/>
      <c r="AB718" s="273" t="str">
        <f t="shared" si="104"/>
        <v/>
      </c>
    </row>
    <row r="719" spans="1:28" s="272" customFormat="1" ht="20.399999999999999">
      <c r="A719" s="214"/>
      <c r="B719" s="215" t="s">
        <v>15618</v>
      </c>
      <c r="C719" s="354" t="s">
        <v>15618</v>
      </c>
      <c r="D719" s="278"/>
      <c r="E719" s="215" t="s">
        <v>15618</v>
      </c>
      <c r="F719" s="215" t="s">
        <v>15618</v>
      </c>
      <c r="G719" s="215" t="s">
        <v>15618</v>
      </c>
      <c r="H719" s="355" t="s">
        <v>15618</v>
      </c>
      <c r="I719" s="356" t="s">
        <v>15618</v>
      </c>
      <c r="J719" s="356" t="s">
        <v>15618</v>
      </c>
      <c r="K719" s="357"/>
      <c r="L719" s="357"/>
      <c r="M719" s="357"/>
      <c r="N719" s="357"/>
      <c r="O719" s="357"/>
      <c r="P719" s="358"/>
      <c r="Q719" s="35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si="103"/>
        <v>0</v>
      </c>
      <c r="Y719" s="271"/>
      <c r="Z719" s="271"/>
      <c r="AB719" s="273" t="str">
        <f t="shared" si="104"/>
        <v/>
      </c>
    </row>
    <row r="720" spans="1:28" s="272" customFormat="1" ht="20.399999999999999">
      <c r="A720" s="214"/>
      <c r="B720" s="215" t="s">
        <v>15618</v>
      </c>
      <c r="C720" s="354" t="s">
        <v>15618</v>
      </c>
      <c r="D720" s="278"/>
      <c r="E720" s="215" t="s">
        <v>15618</v>
      </c>
      <c r="F720" s="215" t="s">
        <v>15618</v>
      </c>
      <c r="G720" s="215" t="s">
        <v>15618</v>
      </c>
      <c r="H720" s="355" t="s">
        <v>15618</v>
      </c>
      <c r="I720" s="356" t="s">
        <v>15618</v>
      </c>
      <c r="J720" s="356" t="s">
        <v>15618</v>
      </c>
      <c r="K720" s="357"/>
      <c r="L720" s="357"/>
      <c r="M720" s="357"/>
      <c r="N720" s="357"/>
      <c r="O720" s="357"/>
      <c r="P720" s="358"/>
      <c r="Q720" s="35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si="103"/>
        <v>0</v>
      </c>
      <c r="Y720" s="271"/>
      <c r="Z720" s="271"/>
      <c r="AB720" s="273" t="str">
        <f t="shared" si="104"/>
        <v/>
      </c>
    </row>
    <row r="721" spans="1:28" s="272" customFormat="1" ht="20.399999999999999">
      <c r="A721" s="214"/>
      <c r="B721" s="215" t="s">
        <v>15618</v>
      </c>
      <c r="C721" s="354" t="s">
        <v>15618</v>
      </c>
      <c r="D721" s="278"/>
      <c r="E721" s="215" t="s">
        <v>15618</v>
      </c>
      <c r="F721" s="215" t="s">
        <v>15618</v>
      </c>
      <c r="G721" s="215" t="s">
        <v>15618</v>
      </c>
      <c r="H721" s="355" t="s">
        <v>15618</v>
      </c>
      <c r="I721" s="356" t="s">
        <v>15618</v>
      </c>
      <c r="J721" s="356" t="s">
        <v>15618</v>
      </c>
      <c r="K721" s="357"/>
      <c r="L721" s="357"/>
      <c r="M721" s="357"/>
      <c r="N721" s="357"/>
      <c r="O721" s="357"/>
      <c r="P721" s="358"/>
      <c r="Q721" s="35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si="103"/>
        <v>0</v>
      </c>
      <c r="Y721" s="271"/>
      <c r="Z721" s="271"/>
      <c r="AB721" s="273" t="str">
        <f t="shared" si="104"/>
        <v/>
      </c>
    </row>
    <row r="722" spans="1:28" s="272" customFormat="1" ht="20.399999999999999">
      <c r="A722" s="214"/>
      <c r="B722" s="215" t="s">
        <v>15618</v>
      </c>
      <c r="C722" s="354" t="s">
        <v>15618</v>
      </c>
      <c r="D722" s="278"/>
      <c r="E722" s="215" t="s">
        <v>15618</v>
      </c>
      <c r="F722" s="215" t="s">
        <v>15618</v>
      </c>
      <c r="G722" s="215" t="s">
        <v>15618</v>
      </c>
      <c r="H722" s="355" t="s">
        <v>15618</v>
      </c>
      <c r="I722" s="356" t="s">
        <v>15618</v>
      </c>
      <c r="J722" s="356" t="s">
        <v>15618</v>
      </c>
      <c r="K722" s="357"/>
      <c r="L722" s="357"/>
      <c r="M722" s="357"/>
      <c r="N722" s="357"/>
      <c r="O722" s="357"/>
      <c r="P722" s="358"/>
      <c r="Q722" s="35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si="103"/>
        <v>0</v>
      </c>
      <c r="Y722" s="271"/>
      <c r="Z722" s="271"/>
      <c r="AB722" s="273" t="str">
        <f t="shared" si="104"/>
        <v/>
      </c>
    </row>
    <row r="723" spans="1:28" s="272" customFormat="1" ht="20.399999999999999">
      <c r="A723" s="214"/>
      <c r="B723" s="215" t="s">
        <v>15618</v>
      </c>
      <c r="C723" s="354" t="s">
        <v>15618</v>
      </c>
      <c r="D723" s="278"/>
      <c r="E723" s="215" t="s">
        <v>15618</v>
      </c>
      <c r="F723" s="215" t="s">
        <v>15618</v>
      </c>
      <c r="G723" s="215" t="s">
        <v>15618</v>
      </c>
      <c r="H723" s="355" t="s">
        <v>15618</v>
      </c>
      <c r="I723" s="356" t="s">
        <v>15618</v>
      </c>
      <c r="J723" s="356" t="s">
        <v>15618</v>
      </c>
      <c r="K723" s="357"/>
      <c r="L723" s="357"/>
      <c r="M723" s="357"/>
      <c r="N723" s="357"/>
      <c r="O723" s="357"/>
      <c r="P723" s="358"/>
      <c r="Q723" s="35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si="103"/>
        <v>0</v>
      </c>
      <c r="Y723" s="271"/>
      <c r="Z723" s="271"/>
      <c r="AB723" s="273" t="str">
        <f t="shared" si="104"/>
        <v/>
      </c>
    </row>
    <row r="724" spans="1:28" s="272" customFormat="1" ht="20.399999999999999">
      <c r="A724" s="214"/>
      <c r="B724" s="215" t="s">
        <v>15618</v>
      </c>
      <c r="C724" s="354" t="s">
        <v>15618</v>
      </c>
      <c r="D724" s="278"/>
      <c r="E724" s="215" t="s">
        <v>15618</v>
      </c>
      <c r="F724" s="215" t="s">
        <v>15618</v>
      </c>
      <c r="G724" s="215" t="s">
        <v>15618</v>
      </c>
      <c r="H724" s="355" t="s">
        <v>15618</v>
      </c>
      <c r="I724" s="356" t="s">
        <v>15618</v>
      </c>
      <c r="J724" s="356" t="s">
        <v>15618</v>
      </c>
      <c r="K724" s="357"/>
      <c r="L724" s="357"/>
      <c r="M724" s="357"/>
      <c r="N724" s="357"/>
      <c r="O724" s="357"/>
      <c r="P724" s="358"/>
      <c r="Q724" s="35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si="103"/>
        <v>0</v>
      </c>
      <c r="Y724" s="271"/>
      <c r="Z724" s="271"/>
      <c r="AB724" s="273" t="str">
        <f t="shared" si="104"/>
        <v/>
      </c>
    </row>
    <row r="725" spans="1:28" s="272" customFormat="1" ht="20.399999999999999">
      <c r="A725" s="214"/>
      <c r="B725" s="215" t="s">
        <v>15618</v>
      </c>
      <c r="C725" s="354" t="s">
        <v>15618</v>
      </c>
      <c r="D725" s="278"/>
      <c r="E725" s="215" t="s">
        <v>15618</v>
      </c>
      <c r="F725" s="215" t="s">
        <v>15618</v>
      </c>
      <c r="G725" s="215" t="s">
        <v>15618</v>
      </c>
      <c r="H725" s="355" t="s">
        <v>15618</v>
      </c>
      <c r="I725" s="356" t="s">
        <v>15618</v>
      </c>
      <c r="J725" s="356" t="s">
        <v>15618</v>
      </c>
      <c r="K725" s="357"/>
      <c r="L725" s="357"/>
      <c r="M725" s="357"/>
      <c r="N725" s="357"/>
      <c r="O725" s="357"/>
      <c r="P725" s="358"/>
      <c r="Q725" s="35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si="103"/>
        <v>0</v>
      </c>
      <c r="Y725" s="271"/>
      <c r="Z725" s="271"/>
      <c r="AB725" s="273" t="str">
        <f t="shared" si="104"/>
        <v/>
      </c>
    </row>
    <row r="726" spans="1:28" s="272" customFormat="1" ht="20.399999999999999">
      <c r="A726" s="214"/>
      <c r="B726" s="215" t="s">
        <v>15618</v>
      </c>
      <c r="C726" s="354" t="s">
        <v>15618</v>
      </c>
      <c r="D726" s="278"/>
      <c r="E726" s="215" t="s">
        <v>15618</v>
      </c>
      <c r="F726" s="215" t="s">
        <v>15618</v>
      </c>
      <c r="G726" s="215" t="s">
        <v>15618</v>
      </c>
      <c r="H726" s="355" t="s">
        <v>15618</v>
      </c>
      <c r="I726" s="356" t="s">
        <v>15618</v>
      </c>
      <c r="J726" s="356" t="s">
        <v>15618</v>
      </c>
      <c r="K726" s="357"/>
      <c r="L726" s="357"/>
      <c r="M726" s="357"/>
      <c r="N726" s="357"/>
      <c r="O726" s="357"/>
      <c r="P726" s="358"/>
      <c r="Q726" s="35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si="103"/>
        <v>0</v>
      </c>
      <c r="Y726" s="271"/>
      <c r="Z726" s="271"/>
      <c r="AB726" s="273" t="str">
        <f t="shared" si="104"/>
        <v/>
      </c>
    </row>
    <row r="727" spans="1:28" s="272" customFormat="1" ht="20.399999999999999">
      <c r="A727" s="214"/>
      <c r="B727" s="215" t="s">
        <v>15618</v>
      </c>
      <c r="C727" s="354" t="s">
        <v>15618</v>
      </c>
      <c r="D727" s="278"/>
      <c r="E727" s="215" t="s">
        <v>15618</v>
      </c>
      <c r="F727" s="215" t="s">
        <v>15618</v>
      </c>
      <c r="G727" s="215" t="s">
        <v>15618</v>
      </c>
      <c r="H727" s="355" t="s">
        <v>15618</v>
      </c>
      <c r="I727" s="356" t="s">
        <v>15618</v>
      </c>
      <c r="J727" s="356" t="s">
        <v>15618</v>
      </c>
      <c r="K727" s="357"/>
      <c r="L727" s="357"/>
      <c r="M727" s="357"/>
      <c r="N727" s="357"/>
      <c r="O727" s="357"/>
      <c r="P727" s="358"/>
      <c r="Q727" s="35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si="103"/>
        <v>0</v>
      </c>
      <c r="Y727" s="271"/>
      <c r="Z727" s="271"/>
      <c r="AB727" s="273" t="str">
        <f t="shared" si="104"/>
        <v/>
      </c>
    </row>
    <row r="728" spans="1:28" s="272" customFormat="1" ht="20.399999999999999">
      <c r="A728" s="214"/>
      <c r="B728" s="215" t="s">
        <v>15618</v>
      </c>
      <c r="C728" s="354" t="s">
        <v>15618</v>
      </c>
      <c r="D728" s="278"/>
      <c r="E728" s="215" t="s">
        <v>15618</v>
      </c>
      <c r="F728" s="215" t="s">
        <v>15618</v>
      </c>
      <c r="G728" s="215" t="s">
        <v>15618</v>
      </c>
      <c r="H728" s="355" t="s">
        <v>15618</v>
      </c>
      <c r="I728" s="356" t="s">
        <v>15618</v>
      </c>
      <c r="J728" s="356" t="s">
        <v>15618</v>
      </c>
      <c r="K728" s="357"/>
      <c r="L728" s="357"/>
      <c r="M728" s="357"/>
      <c r="N728" s="357"/>
      <c r="O728" s="357"/>
      <c r="P728" s="358"/>
      <c r="Q728" s="35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si="103"/>
        <v>0</v>
      </c>
      <c r="Y728" s="271"/>
      <c r="Z728" s="271"/>
      <c r="AB728" s="273" t="str">
        <f t="shared" si="104"/>
        <v/>
      </c>
    </row>
    <row r="729" spans="1:28" s="272" customFormat="1" ht="20.399999999999999">
      <c r="A729" s="214"/>
      <c r="B729" s="215" t="s">
        <v>15618</v>
      </c>
      <c r="C729" s="354" t="s">
        <v>15618</v>
      </c>
      <c r="D729" s="278"/>
      <c r="E729" s="215" t="s">
        <v>15618</v>
      </c>
      <c r="F729" s="215" t="s">
        <v>15618</v>
      </c>
      <c r="G729" s="215" t="s">
        <v>15618</v>
      </c>
      <c r="H729" s="355" t="s">
        <v>15618</v>
      </c>
      <c r="I729" s="356" t="s">
        <v>15618</v>
      </c>
      <c r="J729" s="356" t="s">
        <v>15618</v>
      </c>
      <c r="K729" s="357"/>
      <c r="L729" s="357"/>
      <c r="M729" s="357"/>
      <c r="N729" s="357"/>
      <c r="O729" s="357"/>
      <c r="P729" s="358"/>
      <c r="Q729" s="35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si="103"/>
        <v>0</v>
      </c>
      <c r="Y729" s="271"/>
      <c r="Z729" s="271"/>
      <c r="AB729" s="273" t="str">
        <f t="shared" si="104"/>
        <v/>
      </c>
    </row>
    <row r="730" spans="1:28" s="272" customFormat="1" ht="20.399999999999999">
      <c r="A730" s="214"/>
      <c r="B730" s="215" t="s">
        <v>15618</v>
      </c>
      <c r="C730" s="354" t="s">
        <v>15618</v>
      </c>
      <c r="D730" s="278"/>
      <c r="E730" s="215" t="s">
        <v>15618</v>
      </c>
      <c r="F730" s="215" t="s">
        <v>15618</v>
      </c>
      <c r="G730" s="215" t="s">
        <v>15618</v>
      </c>
      <c r="H730" s="355" t="s">
        <v>15618</v>
      </c>
      <c r="I730" s="356" t="s">
        <v>15618</v>
      </c>
      <c r="J730" s="356" t="s">
        <v>15618</v>
      </c>
      <c r="K730" s="357"/>
      <c r="L730" s="357"/>
      <c r="M730" s="357"/>
      <c r="N730" s="357"/>
      <c r="O730" s="357"/>
      <c r="P730" s="358"/>
      <c r="Q730" s="35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si="103"/>
        <v>0</v>
      </c>
      <c r="Y730" s="271"/>
      <c r="Z730" s="271"/>
      <c r="AB730" s="273" t="str">
        <f t="shared" si="104"/>
        <v/>
      </c>
    </row>
    <row r="731" spans="1:28" s="272" customFormat="1" ht="20.399999999999999">
      <c r="A731" s="214"/>
      <c r="B731" s="215" t="s">
        <v>15618</v>
      </c>
      <c r="C731" s="354" t="s">
        <v>15618</v>
      </c>
      <c r="D731" s="278"/>
      <c r="E731" s="215" t="s">
        <v>15618</v>
      </c>
      <c r="F731" s="215" t="s">
        <v>15618</v>
      </c>
      <c r="G731" s="215" t="s">
        <v>15618</v>
      </c>
      <c r="H731" s="355" t="s">
        <v>15618</v>
      </c>
      <c r="I731" s="356" t="s">
        <v>15618</v>
      </c>
      <c r="J731" s="356" t="s">
        <v>15618</v>
      </c>
      <c r="K731" s="357"/>
      <c r="L731" s="357"/>
      <c r="M731" s="357"/>
      <c r="N731" s="357"/>
      <c r="O731" s="357"/>
      <c r="P731" s="358"/>
      <c r="Q731" s="359"/>
      <c r="R731" s="215" t="str">
        <f ca="1">IF(ISERROR($V731),"",OFFSET('Smelter Look-up'!$C$4,$V731-4,0)&amp;"")</f>
        <v/>
      </c>
      <c r="S731" s="222" t="str">
        <f t="shared" ref="S731:S761" ca="1" si="105">IF(B731="","",IF(ISERROR(MATCH($E731,CL,0)),"Unknown",INDIRECT("'C'!$A$"&amp;MATCH($E731,CL,0)+1)))</f>
        <v/>
      </c>
      <c r="T731" s="222" t="str">
        <f ca="1">IF(B731="","",IF(ISERROR(MATCH($J731,SorP!$B$1:$B$6230,0)),"",INDIRECT("'SorP'!$A$"&amp;MATCH($J731,SorP!$B$1:$B$6230,0))))</f>
        <v/>
      </c>
      <c r="U731" s="238"/>
      <c r="V731" s="270" t="e">
        <f>IF(C731="",NA(),MATCH($B731&amp;$C731,'Smelter Look-up'!$J:$J,0))</f>
        <v>#N/A</v>
      </c>
      <c r="W731" s="271"/>
      <c r="X731" s="271">
        <f t="shared" ref="X731:X761" si="106">IF(AND(C731="Smelter not listed",OR(LEN(D731)=0,LEN(E731)=0)),1,0)</f>
        <v>0</v>
      </c>
      <c r="Y731" s="271"/>
      <c r="Z731" s="271"/>
      <c r="AB731" s="273" t="str">
        <f t="shared" ref="AB731:AB761" si="107">B731&amp;C731</f>
        <v/>
      </c>
    </row>
    <row r="732" spans="1:28" s="272" customFormat="1" ht="20.399999999999999">
      <c r="A732" s="214"/>
      <c r="B732" s="215" t="s">
        <v>15618</v>
      </c>
      <c r="C732" s="354" t="s">
        <v>15618</v>
      </c>
      <c r="D732" s="278"/>
      <c r="E732" s="215" t="s">
        <v>15618</v>
      </c>
      <c r="F732" s="215" t="s">
        <v>15618</v>
      </c>
      <c r="G732" s="215" t="s">
        <v>15618</v>
      </c>
      <c r="H732" s="355" t="s">
        <v>15618</v>
      </c>
      <c r="I732" s="356" t="s">
        <v>15618</v>
      </c>
      <c r="J732" s="356" t="s">
        <v>15618</v>
      </c>
      <c r="K732" s="357"/>
      <c r="L732" s="357"/>
      <c r="M732" s="357"/>
      <c r="N732" s="357"/>
      <c r="O732" s="357"/>
      <c r="P732" s="358"/>
      <c r="Q732" s="35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si="106"/>
        <v>0</v>
      </c>
      <c r="Y732" s="271"/>
      <c r="Z732" s="271"/>
      <c r="AB732" s="273" t="str">
        <f t="shared" si="107"/>
        <v/>
      </c>
    </row>
    <row r="733" spans="1:28" s="272" customFormat="1" ht="20.399999999999999">
      <c r="A733" s="214"/>
      <c r="B733" s="215" t="s">
        <v>15618</v>
      </c>
      <c r="C733" s="354" t="s">
        <v>15618</v>
      </c>
      <c r="D733" s="278"/>
      <c r="E733" s="215" t="s">
        <v>15618</v>
      </c>
      <c r="F733" s="215" t="s">
        <v>15618</v>
      </c>
      <c r="G733" s="215" t="s">
        <v>15618</v>
      </c>
      <c r="H733" s="355" t="s">
        <v>15618</v>
      </c>
      <c r="I733" s="356" t="s">
        <v>15618</v>
      </c>
      <c r="J733" s="356" t="s">
        <v>15618</v>
      </c>
      <c r="K733" s="357"/>
      <c r="L733" s="357"/>
      <c r="M733" s="357"/>
      <c r="N733" s="357"/>
      <c r="O733" s="357"/>
      <c r="P733" s="358"/>
      <c r="Q733" s="35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si="106"/>
        <v>0</v>
      </c>
      <c r="Y733" s="271"/>
      <c r="Z733" s="271"/>
      <c r="AB733" s="273" t="str">
        <f t="shared" si="107"/>
        <v/>
      </c>
    </row>
    <row r="734" spans="1:28" s="272" customFormat="1" ht="20.399999999999999">
      <c r="A734" s="214"/>
      <c r="B734" s="215" t="s">
        <v>15618</v>
      </c>
      <c r="C734" s="354" t="s">
        <v>15618</v>
      </c>
      <c r="D734" s="278"/>
      <c r="E734" s="215" t="s">
        <v>15618</v>
      </c>
      <c r="F734" s="215" t="s">
        <v>15618</v>
      </c>
      <c r="G734" s="215" t="s">
        <v>15618</v>
      </c>
      <c r="H734" s="355" t="s">
        <v>15618</v>
      </c>
      <c r="I734" s="356" t="s">
        <v>15618</v>
      </c>
      <c r="J734" s="356" t="s">
        <v>15618</v>
      </c>
      <c r="K734" s="357"/>
      <c r="L734" s="357"/>
      <c r="M734" s="357"/>
      <c r="N734" s="357"/>
      <c r="O734" s="357"/>
      <c r="P734" s="358"/>
      <c r="Q734" s="35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si="106"/>
        <v>0</v>
      </c>
      <c r="Y734" s="271"/>
      <c r="Z734" s="271"/>
      <c r="AB734" s="273" t="str">
        <f t="shared" si="107"/>
        <v/>
      </c>
    </row>
    <row r="735" spans="1:28" s="272" customFormat="1" ht="20.399999999999999">
      <c r="A735" s="214"/>
      <c r="B735" s="215" t="s">
        <v>15618</v>
      </c>
      <c r="C735" s="354" t="s">
        <v>15618</v>
      </c>
      <c r="D735" s="278"/>
      <c r="E735" s="215" t="s">
        <v>15618</v>
      </c>
      <c r="F735" s="215" t="s">
        <v>15618</v>
      </c>
      <c r="G735" s="215" t="s">
        <v>15618</v>
      </c>
      <c r="H735" s="355" t="s">
        <v>15618</v>
      </c>
      <c r="I735" s="356" t="s">
        <v>15618</v>
      </c>
      <c r="J735" s="356" t="s">
        <v>15618</v>
      </c>
      <c r="K735" s="357"/>
      <c r="L735" s="357"/>
      <c r="M735" s="357"/>
      <c r="N735" s="357"/>
      <c r="O735" s="357"/>
      <c r="P735" s="358"/>
      <c r="Q735" s="35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si="106"/>
        <v>0</v>
      </c>
      <c r="Y735" s="271"/>
      <c r="Z735" s="271"/>
      <c r="AB735" s="273" t="str">
        <f t="shared" si="107"/>
        <v/>
      </c>
    </row>
    <row r="736" spans="1:28" s="272" customFormat="1" ht="20.399999999999999">
      <c r="A736" s="214"/>
      <c r="B736" s="215" t="s">
        <v>15618</v>
      </c>
      <c r="C736" s="354" t="s">
        <v>15618</v>
      </c>
      <c r="D736" s="278"/>
      <c r="E736" s="215" t="s">
        <v>15618</v>
      </c>
      <c r="F736" s="215" t="s">
        <v>15618</v>
      </c>
      <c r="G736" s="215" t="s">
        <v>15618</v>
      </c>
      <c r="H736" s="355" t="s">
        <v>15618</v>
      </c>
      <c r="I736" s="356" t="s">
        <v>15618</v>
      </c>
      <c r="J736" s="356" t="s">
        <v>15618</v>
      </c>
      <c r="K736" s="357"/>
      <c r="L736" s="357"/>
      <c r="M736" s="357"/>
      <c r="N736" s="357"/>
      <c r="O736" s="357"/>
      <c r="P736" s="358"/>
      <c r="Q736" s="35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si="106"/>
        <v>0</v>
      </c>
      <c r="Y736" s="271"/>
      <c r="Z736" s="271"/>
      <c r="AB736" s="273" t="str">
        <f t="shared" si="107"/>
        <v/>
      </c>
    </row>
    <row r="737" spans="1:28" s="272" customFormat="1" ht="20.399999999999999">
      <c r="A737" s="214"/>
      <c r="B737" s="215" t="s">
        <v>15618</v>
      </c>
      <c r="C737" s="354" t="s">
        <v>15618</v>
      </c>
      <c r="D737" s="278"/>
      <c r="E737" s="215" t="s">
        <v>15618</v>
      </c>
      <c r="F737" s="215" t="s">
        <v>15618</v>
      </c>
      <c r="G737" s="215" t="s">
        <v>15618</v>
      </c>
      <c r="H737" s="355" t="s">
        <v>15618</v>
      </c>
      <c r="I737" s="356" t="s">
        <v>15618</v>
      </c>
      <c r="J737" s="356" t="s">
        <v>15618</v>
      </c>
      <c r="K737" s="357"/>
      <c r="L737" s="357"/>
      <c r="M737" s="357"/>
      <c r="N737" s="357"/>
      <c r="O737" s="357"/>
      <c r="P737" s="358"/>
      <c r="Q737" s="35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si="106"/>
        <v>0</v>
      </c>
      <c r="Y737" s="271"/>
      <c r="Z737" s="271"/>
      <c r="AB737" s="273" t="str">
        <f t="shared" si="107"/>
        <v/>
      </c>
    </row>
    <row r="738" spans="1:28" s="272" customFormat="1" ht="20.399999999999999">
      <c r="A738" s="214"/>
      <c r="B738" s="215" t="s">
        <v>15618</v>
      </c>
      <c r="C738" s="354" t="s">
        <v>15618</v>
      </c>
      <c r="D738" s="278"/>
      <c r="E738" s="215" t="s">
        <v>15618</v>
      </c>
      <c r="F738" s="215" t="s">
        <v>15618</v>
      </c>
      <c r="G738" s="215" t="s">
        <v>15618</v>
      </c>
      <c r="H738" s="355" t="s">
        <v>15618</v>
      </c>
      <c r="I738" s="356" t="s">
        <v>15618</v>
      </c>
      <c r="J738" s="356" t="s">
        <v>15618</v>
      </c>
      <c r="K738" s="357"/>
      <c r="L738" s="357"/>
      <c r="M738" s="357"/>
      <c r="N738" s="357"/>
      <c r="O738" s="357"/>
      <c r="P738" s="358"/>
      <c r="Q738" s="35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si="106"/>
        <v>0</v>
      </c>
      <c r="Y738" s="271"/>
      <c r="Z738" s="271"/>
      <c r="AB738" s="273" t="str">
        <f t="shared" si="107"/>
        <v/>
      </c>
    </row>
    <row r="739" spans="1:28" s="272" customFormat="1" ht="20.399999999999999">
      <c r="A739" s="214"/>
      <c r="B739" s="215" t="s">
        <v>15618</v>
      </c>
      <c r="C739" s="354" t="s">
        <v>15618</v>
      </c>
      <c r="D739" s="278"/>
      <c r="E739" s="215" t="s">
        <v>15618</v>
      </c>
      <c r="F739" s="215" t="s">
        <v>15618</v>
      </c>
      <c r="G739" s="215" t="s">
        <v>15618</v>
      </c>
      <c r="H739" s="355" t="s">
        <v>15618</v>
      </c>
      <c r="I739" s="356" t="s">
        <v>15618</v>
      </c>
      <c r="J739" s="356" t="s">
        <v>15618</v>
      </c>
      <c r="K739" s="357"/>
      <c r="L739" s="357"/>
      <c r="M739" s="357"/>
      <c r="N739" s="357"/>
      <c r="O739" s="357"/>
      <c r="P739" s="358"/>
      <c r="Q739" s="35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si="106"/>
        <v>0</v>
      </c>
      <c r="Y739" s="271"/>
      <c r="Z739" s="271"/>
      <c r="AB739" s="273" t="str">
        <f t="shared" si="107"/>
        <v/>
      </c>
    </row>
    <row r="740" spans="1:28" s="272" customFormat="1" ht="20.399999999999999">
      <c r="A740" s="214"/>
      <c r="B740" s="215" t="s">
        <v>15618</v>
      </c>
      <c r="C740" s="354" t="s">
        <v>15618</v>
      </c>
      <c r="D740" s="278"/>
      <c r="E740" s="215" t="s">
        <v>15618</v>
      </c>
      <c r="F740" s="215" t="s">
        <v>15618</v>
      </c>
      <c r="G740" s="215" t="s">
        <v>15618</v>
      </c>
      <c r="H740" s="355" t="s">
        <v>15618</v>
      </c>
      <c r="I740" s="356" t="s">
        <v>15618</v>
      </c>
      <c r="J740" s="356" t="s">
        <v>15618</v>
      </c>
      <c r="K740" s="357"/>
      <c r="L740" s="357"/>
      <c r="M740" s="357"/>
      <c r="N740" s="357"/>
      <c r="O740" s="357"/>
      <c r="P740" s="358"/>
      <c r="Q740" s="35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si="106"/>
        <v>0</v>
      </c>
      <c r="Y740" s="271"/>
      <c r="Z740" s="271"/>
      <c r="AB740" s="273" t="str">
        <f t="shared" si="107"/>
        <v/>
      </c>
    </row>
    <row r="741" spans="1:28" s="272" customFormat="1" ht="20.399999999999999">
      <c r="A741" s="214"/>
      <c r="B741" s="215" t="s">
        <v>15618</v>
      </c>
      <c r="C741" s="354" t="s">
        <v>15618</v>
      </c>
      <c r="D741" s="278"/>
      <c r="E741" s="215" t="s">
        <v>15618</v>
      </c>
      <c r="F741" s="215" t="s">
        <v>15618</v>
      </c>
      <c r="G741" s="215" t="s">
        <v>15618</v>
      </c>
      <c r="H741" s="355" t="s">
        <v>15618</v>
      </c>
      <c r="I741" s="356" t="s">
        <v>15618</v>
      </c>
      <c r="J741" s="356" t="s">
        <v>15618</v>
      </c>
      <c r="K741" s="357"/>
      <c r="L741" s="357"/>
      <c r="M741" s="357"/>
      <c r="N741" s="357"/>
      <c r="O741" s="357"/>
      <c r="P741" s="358"/>
      <c r="Q741" s="35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si="106"/>
        <v>0</v>
      </c>
      <c r="Y741" s="271"/>
      <c r="Z741" s="271"/>
      <c r="AB741" s="273" t="str">
        <f t="shared" si="107"/>
        <v/>
      </c>
    </row>
    <row r="742" spans="1:28" s="272" customFormat="1" ht="20.399999999999999">
      <c r="A742" s="214"/>
      <c r="B742" s="215" t="s">
        <v>15618</v>
      </c>
      <c r="C742" s="354" t="s">
        <v>15618</v>
      </c>
      <c r="D742" s="278"/>
      <c r="E742" s="215" t="s">
        <v>15618</v>
      </c>
      <c r="F742" s="215" t="s">
        <v>15618</v>
      </c>
      <c r="G742" s="215" t="s">
        <v>15618</v>
      </c>
      <c r="H742" s="355" t="s">
        <v>15618</v>
      </c>
      <c r="I742" s="356" t="s">
        <v>15618</v>
      </c>
      <c r="J742" s="356" t="s">
        <v>15618</v>
      </c>
      <c r="K742" s="357"/>
      <c r="L742" s="357"/>
      <c r="M742" s="357"/>
      <c r="N742" s="357"/>
      <c r="O742" s="357"/>
      <c r="P742" s="358"/>
      <c r="Q742" s="35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si="106"/>
        <v>0</v>
      </c>
      <c r="Y742" s="271"/>
      <c r="Z742" s="271"/>
      <c r="AB742" s="273" t="str">
        <f t="shared" si="107"/>
        <v/>
      </c>
    </row>
    <row r="743" spans="1:28" s="272" customFormat="1" ht="20.399999999999999">
      <c r="A743" s="214"/>
      <c r="B743" s="215" t="s">
        <v>15618</v>
      </c>
      <c r="C743" s="354" t="s">
        <v>15618</v>
      </c>
      <c r="D743" s="278"/>
      <c r="E743" s="215" t="s">
        <v>15618</v>
      </c>
      <c r="F743" s="215" t="s">
        <v>15618</v>
      </c>
      <c r="G743" s="215" t="s">
        <v>15618</v>
      </c>
      <c r="H743" s="355" t="s">
        <v>15618</v>
      </c>
      <c r="I743" s="356" t="s">
        <v>15618</v>
      </c>
      <c r="J743" s="356" t="s">
        <v>15618</v>
      </c>
      <c r="K743" s="357"/>
      <c r="L743" s="357"/>
      <c r="M743" s="357"/>
      <c r="N743" s="357"/>
      <c r="O743" s="357"/>
      <c r="P743" s="358"/>
      <c r="Q743" s="35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si="106"/>
        <v>0</v>
      </c>
      <c r="Y743" s="271"/>
      <c r="Z743" s="271"/>
      <c r="AB743" s="273" t="str">
        <f t="shared" si="107"/>
        <v/>
      </c>
    </row>
    <row r="744" spans="1:28" s="272" customFormat="1" ht="20.399999999999999">
      <c r="A744" s="214"/>
      <c r="B744" s="215" t="s">
        <v>15618</v>
      </c>
      <c r="C744" s="354" t="s">
        <v>15618</v>
      </c>
      <c r="D744" s="278"/>
      <c r="E744" s="215" t="s">
        <v>15618</v>
      </c>
      <c r="F744" s="215" t="s">
        <v>15618</v>
      </c>
      <c r="G744" s="215" t="s">
        <v>15618</v>
      </c>
      <c r="H744" s="355" t="s">
        <v>15618</v>
      </c>
      <c r="I744" s="356" t="s">
        <v>15618</v>
      </c>
      <c r="J744" s="356" t="s">
        <v>15618</v>
      </c>
      <c r="K744" s="357"/>
      <c r="L744" s="357"/>
      <c r="M744" s="357"/>
      <c r="N744" s="357"/>
      <c r="O744" s="357"/>
      <c r="P744" s="358"/>
      <c r="Q744" s="35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si="106"/>
        <v>0</v>
      </c>
      <c r="Y744" s="271"/>
      <c r="Z744" s="271"/>
      <c r="AB744" s="273" t="str">
        <f t="shared" si="107"/>
        <v/>
      </c>
    </row>
    <row r="745" spans="1:28" s="272" customFormat="1" ht="20.399999999999999">
      <c r="A745" s="214"/>
      <c r="B745" s="215" t="s">
        <v>15618</v>
      </c>
      <c r="C745" s="354" t="s">
        <v>15618</v>
      </c>
      <c r="D745" s="278"/>
      <c r="E745" s="215" t="s">
        <v>15618</v>
      </c>
      <c r="F745" s="215" t="s">
        <v>15618</v>
      </c>
      <c r="G745" s="215" t="s">
        <v>15618</v>
      </c>
      <c r="H745" s="355" t="s">
        <v>15618</v>
      </c>
      <c r="I745" s="356" t="s">
        <v>15618</v>
      </c>
      <c r="J745" s="356" t="s">
        <v>15618</v>
      </c>
      <c r="K745" s="357"/>
      <c r="L745" s="357"/>
      <c r="M745" s="357"/>
      <c r="N745" s="357"/>
      <c r="O745" s="357"/>
      <c r="P745" s="358"/>
      <c r="Q745" s="35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si="106"/>
        <v>0</v>
      </c>
      <c r="Y745" s="271"/>
      <c r="Z745" s="271"/>
      <c r="AB745" s="273" t="str">
        <f t="shared" si="107"/>
        <v/>
      </c>
    </row>
    <row r="746" spans="1:28" s="272" customFormat="1" ht="20.399999999999999">
      <c r="A746" s="214"/>
      <c r="B746" s="215" t="s">
        <v>15618</v>
      </c>
      <c r="C746" s="354" t="s">
        <v>15618</v>
      </c>
      <c r="D746" s="278"/>
      <c r="E746" s="215" t="s">
        <v>15618</v>
      </c>
      <c r="F746" s="215" t="s">
        <v>15618</v>
      </c>
      <c r="G746" s="215" t="s">
        <v>15618</v>
      </c>
      <c r="H746" s="355" t="s">
        <v>15618</v>
      </c>
      <c r="I746" s="356" t="s">
        <v>15618</v>
      </c>
      <c r="J746" s="356" t="s">
        <v>15618</v>
      </c>
      <c r="K746" s="357"/>
      <c r="L746" s="357"/>
      <c r="M746" s="357"/>
      <c r="N746" s="357"/>
      <c r="O746" s="357"/>
      <c r="P746" s="358"/>
      <c r="Q746" s="35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si="106"/>
        <v>0</v>
      </c>
      <c r="Y746" s="271"/>
      <c r="Z746" s="271"/>
      <c r="AB746" s="273" t="str">
        <f t="shared" si="107"/>
        <v/>
      </c>
    </row>
    <row r="747" spans="1:28" s="272" customFormat="1" ht="20.399999999999999">
      <c r="A747" s="214"/>
      <c r="B747" s="215" t="s">
        <v>15618</v>
      </c>
      <c r="C747" s="354" t="s">
        <v>15618</v>
      </c>
      <c r="D747" s="278"/>
      <c r="E747" s="215" t="s">
        <v>15618</v>
      </c>
      <c r="F747" s="215" t="s">
        <v>15618</v>
      </c>
      <c r="G747" s="215" t="s">
        <v>15618</v>
      </c>
      <c r="H747" s="355" t="s">
        <v>15618</v>
      </c>
      <c r="I747" s="356" t="s">
        <v>15618</v>
      </c>
      <c r="J747" s="356" t="s">
        <v>15618</v>
      </c>
      <c r="K747" s="357"/>
      <c r="L747" s="357"/>
      <c r="M747" s="357"/>
      <c r="N747" s="357"/>
      <c r="O747" s="357"/>
      <c r="P747" s="358"/>
      <c r="Q747" s="35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si="106"/>
        <v>0</v>
      </c>
      <c r="Y747" s="271"/>
      <c r="Z747" s="271"/>
      <c r="AB747" s="273" t="str">
        <f t="shared" si="107"/>
        <v/>
      </c>
    </row>
    <row r="748" spans="1:28" s="272" customFormat="1" ht="20.399999999999999">
      <c r="A748" s="214"/>
      <c r="B748" s="215" t="s">
        <v>15618</v>
      </c>
      <c r="C748" s="354" t="s">
        <v>15618</v>
      </c>
      <c r="D748" s="278"/>
      <c r="E748" s="215" t="s">
        <v>15618</v>
      </c>
      <c r="F748" s="215" t="s">
        <v>15618</v>
      </c>
      <c r="G748" s="215" t="s">
        <v>15618</v>
      </c>
      <c r="H748" s="355" t="s">
        <v>15618</v>
      </c>
      <c r="I748" s="356" t="s">
        <v>15618</v>
      </c>
      <c r="J748" s="356" t="s">
        <v>15618</v>
      </c>
      <c r="K748" s="357"/>
      <c r="L748" s="357"/>
      <c r="M748" s="357"/>
      <c r="N748" s="357"/>
      <c r="O748" s="357"/>
      <c r="P748" s="358"/>
      <c r="Q748" s="35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si="106"/>
        <v>0</v>
      </c>
      <c r="Y748" s="271"/>
      <c r="Z748" s="271"/>
      <c r="AB748" s="273" t="str">
        <f t="shared" si="107"/>
        <v/>
      </c>
    </row>
    <row r="749" spans="1:28" s="272" customFormat="1" ht="20.399999999999999">
      <c r="A749" s="214"/>
      <c r="B749" s="215" t="s">
        <v>15618</v>
      </c>
      <c r="C749" s="354" t="s">
        <v>15618</v>
      </c>
      <c r="D749" s="278"/>
      <c r="E749" s="215" t="s">
        <v>15618</v>
      </c>
      <c r="F749" s="215" t="s">
        <v>15618</v>
      </c>
      <c r="G749" s="215" t="s">
        <v>15618</v>
      </c>
      <c r="H749" s="355" t="s">
        <v>15618</v>
      </c>
      <c r="I749" s="356" t="s">
        <v>15618</v>
      </c>
      <c r="J749" s="356" t="s">
        <v>15618</v>
      </c>
      <c r="K749" s="357"/>
      <c r="L749" s="357"/>
      <c r="M749" s="357"/>
      <c r="N749" s="357"/>
      <c r="O749" s="357"/>
      <c r="P749" s="358"/>
      <c r="Q749" s="35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si="106"/>
        <v>0</v>
      </c>
      <c r="Y749" s="271"/>
      <c r="Z749" s="271"/>
      <c r="AB749" s="273" t="str">
        <f t="shared" si="107"/>
        <v/>
      </c>
    </row>
    <row r="750" spans="1:28" s="272" customFormat="1" ht="20.399999999999999">
      <c r="A750" s="214"/>
      <c r="B750" s="215" t="s">
        <v>15618</v>
      </c>
      <c r="C750" s="354" t="s">
        <v>15618</v>
      </c>
      <c r="D750" s="278"/>
      <c r="E750" s="215" t="s">
        <v>15618</v>
      </c>
      <c r="F750" s="215" t="s">
        <v>15618</v>
      </c>
      <c r="G750" s="215" t="s">
        <v>15618</v>
      </c>
      <c r="H750" s="355" t="s">
        <v>15618</v>
      </c>
      <c r="I750" s="356" t="s">
        <v>15618</v>
      </c>
      <c r="J750" s="356" t="s">
        <v>15618</v>
      </c>
      <c r="K750" s="357"/>
      <c r="L750" s="357"/>
      <c r="M750" s="357"/>
      <c r="N750" s="357"/>
      <c r="O750" s="357"/>
      <c r="P750" s="358"/>
      <c r="Q750" s="35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si="106"/>
        <v>0</v>
      </c>
      <c r="Y750" s="271"/>
      <c r="Z750" s="271"/>
      <c r="AB750" s="273" t="str">
        <f t="shared" si="107"/>
        <v/>
      </c>
    </row>
    <row r="751" spans="1:28" s="272" customFormat="1" ht="20.399999999999999">
      <c r="A751" s="214"/>
      <c r="B751" s="215" t="s">
        <v>15618</v>
      </c>
      <c r="C751" s="354" t="s">
        <v>15618</v>
      </c>
      <c r="D751" s="278"/>
      <c r="E751" s="215" t="s">
        <v>15618</v>
      </c>
      <c r="F751" s="215" t="s">
        <v>15618</v>
      </c>
      <c r="G751" s="215" t="s">
        <v>15618</v>
      </c>
      <c r="H751" s="355" t="s">
        <v>15618</v>
      </c>
      <c r="I751" s="356" t="s">
        <v>15618</v>
      </c>
      <c r="J751" s="356" t="s">
        <v>15618</v>
      </c>
      <c r="K751" s="357"/>
      <c r="L751" s="357"/>
      <c r="M751" s="357"/>
      <c r="N751" s="357"/>
      <c r="O751" s="357"/>
      <c r="P751" s="358"/>
      <c r="Q751" s="35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si="106"/>
        <v>0</v>
      </c>
      <c r="Y751" s="271"/>
      <c r="Z751" s="271"/>
      <c r="AB751" s="273" t="str">
        <f t="shared" si="107"/>
        <v/>
      </c>
    </row>
    <row r="752" spans="1:28" s="272" customFormat="1" ht="20.399999999999999">
      <c r="A752" s="214"/>
      <c r="B752" s="215" t="s">
        <v>15618</v>
      </c>
      <c r="C752" s="354" t="s">
        <v>15618</v>
      </c>
      <c r="D752" s="278"/>
      <c r="E752" s="215" t="s">
        <v>15618</v>
      </c>
      <c r="F752" s="215" t="s">
        <v>15618</v>
      </c>
      <c r="G752" s="215" t="s">
        <v>15618</v>
      </c>
      <c r="H752" s="355" t="s">
        <v>15618</v>
      </c>
      <c r="I752" s="356" t="s">
        <v>15618</v>
      </c>
      <c r="J752" s="356" t="s">
        <v>15618</v>
      </c>
      <c r="K752" s="357"/>
      <c r="L752" s="357"/>
      <c r="M752" s="357"/>
      <c r="N752" s="357"/>
      <c r="O752" s="357"/>
      <c r="P752" s="358"/>
      <c r="Q752" s="35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si="106"/>
        <v>0</v>
      </c>
      <c r="Y752" s="271"/>
      <c r="Z752" s="271"/>
      <c r="AB752" s="273" t="str">
        <f t="shared" si="107"/>
        <v/>
      </c>
    </row>
    <row r="753" spans="1:28" s="272" customFormat="1" ht="20.399999999999999">
      <c r="A753" s="214"/>
      <c r="B753" s="215" t="s">
        <v>15618</v>
      </c>
      <c r="C753" s="354" t="s">
        <v>15618</v>
      </c>
      <c r="D753" s="278"/>
      <c r="E753" s="215" t="s">
        <v>15618</v>
      </c>
      <c r="F753" s="215" t="s">
        <v>15618</v>
      </c>
      <c r="G753" s="215" t="s">
        <v>15618</v>
      </c>
      <c r="H753" s="355" t="s">
        <v>15618</v>
      </c>
      <c r="I753" s="356" t="s">
        <v>15618</v>
      </c>
      <c r="J753" s="356" t="s">
        <v>15618</v>
      </c>
      <c r="K753" s="357"/>
      <c r="L753" s="357"/>
      <c r="M753" s="357"/>
      <c r="N753" s="357"/>
      <c r="O753" s="357"/>
      <c r="P753" s="358"/>
      <c r="Q753" s="35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si="106"/>
        <v>0</v>
      </c>
      <c r="Y753" s="271"/>
      <c r="Z753" s="271"/>
      <c r="AB753" s="273" t="str">
        <f t="shared" si="107"/>
        <v/>
      </c>
    </row>
    <row r="754" spans="1:28" s="272" customFormat="1" ht="20.399999999999999">
      <c r="A754" s="214"/>
      <c r="B754" s="215" t="s">
        <v>15618</v>
      </c>
      <c r="C754" s="354" t="s">
        <v>15618</v>
      </c>
      <c r="D754" s="278"/>
      <c r="E754" s="215" t="s">
        <v>15618</v>
      </c>
      <c r="F754" s="215" t="s">
        <v>15618</v>
      </c>
      <c r="G754" s="215" t="s">
        <v>15618</v>
      </c>
      <c r="H754" s="355" t="s">
        <v>15618</v>
      </c>
      <c r="I754" s="356" t="s">
        <v>15618</v>
      </c>
      <c r="J754" s="356" t="s">
        <v>15618</v>
      </c>
      <c r="K754" s="357"/>
      <c r="L754" s="357"/>
      <c r="M754" s="357"/>
      <c r="N754" s="357"/>
      <c r="O754" s="357"/>
      <c r="P754" s="358"/>
      <c r="Q754" s="35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si="106"/>
        <v>0</v>
      </c>
      <c r="Y754" s="271"/>
      <c r="Z754" s="271"/>
      <c r="AB754" s="273" t="str">
        <f t="shared" si="107"/>
        <v/>
      </c>
    </row>
    <row r="755" spans="1:28" s="272" customFormat="1" ht="20.399999999999999">
      <c r="A755" s="214"/>
      <c r="B755" s="215" t="s">
        <v>15618</v>
      </c>
      <c r="C755" s="354" t="s">
        <v>15618</v>
      </c>
      <c r="D755" s="278"/>
      <c r="E755" s="215" t="s">
        <v>15618</v>
      </c>
      <c r="F755" s="215" t="s">
        <v>15618</v>
      </c>
      <c r="G755" s="215" t="s">
        <v>15618</v>
      </c>
      <c r="H755" s="355" t="s">
        <v>15618</v>
      </c>
      <c r="I755" s="356" t="s">
        <v>15618</v>
      </c>
      <c r="J755" s="356" t="s">
        <v>15618</v>
      </c>
      <c r="K755" s="357"/>
      <c r="L755" s="357"/>
      <c r="M755" s="357"/>
      <c r="N755" s="357"/>
      <c r="O755" s="357"/>
      <c r="P755" s="358"/>
      <c r="Q755" s="35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si="106"/>
        <v>0</v>
      </c>
      <c r="Y755" s="271"/>
      <c r="Z755" s="271"/>
      <c r="AB755" s="273" t="str">
        <f t="shared" si="107"/>
        <v/>
      </c>
    </row>
    <row r="756" spans="1:28" s="272" customFormat="1" ht="20.399999999999999">
      <c r="A756" s="214"/>
      <c r="B756" s="215" t="s">
        <v>15618</v>
      </c>
      <c r="C756" s="354" t="s">
        <v>15618</v>
      </c>
      <c r="D756" s="278"/>
      <c r="E756" s="215" t="s">
        <v>15618</v>
      </c>
      <c r="F756" s="215" t="s">
        <v>15618</v>
      </c>
      <c r="G756" s="215" t="s">
        <v>15618</v>
      </c>
      <c r="H756" s="355" t="s">
        <v>15618</v>
      </c>
      <c r="I756" s="356" t="s">
        <v>15618</v>
      </c>
      <c r="J756" s="356" t="s">
        <v>15618</v>
      </c>
      <c r="K756" s="357"/>
      <c r="L756" s="357"/>
      <c r="M756" s="357"/>
      <c r="N756" s="357"/>
      <c r="O756" s="357"/>
      <c r="P756" s="358"/>
      <c r="Q756" s="35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si="106"/>
        <v>0</v>
      </c>
      <c r="Y756" s="271"/>
      <c r="Z756" s="271"/>
      <c r="AB756" s="273" t="str">
        <f t="shared" si="107"/>
        <v/>
      </c>
    </row>
    <row r="757" spans="1:28" s="272" customFormat="1" ht="20.399999999999999">
      <c r="A757" s="214"/>
      <c r="B757" s="215" t="s">
        <v>15618</v>
      </c>
      <c r="C757" s="354" t="s">
        <v>15618</v>
      </c>
      <c r="D757" s="278"/>
      <c r="E757" s="215" t="s">
        <v>15618</v>
      </c>
      <c r="F757" s="215" t="s">
        <v>15618</v>
      </c>
      <c r="G757" s="215" t="s">
        <v>15618</v>
      </c>
      <c r="H757" s="355" t="s">
        <v>15618</v>
      </c>
      <c r="I757" s="356" t="s">
        <v>15618</v>
      </c>
      <c r="J757" s="356" t="s">
        <v>15618</v>
      </c>
      <c r="K757" s="357"/>
      <c r="L757" s="357"/>
      <c r="M757" s="357"/>
      <c r="N757" s="357"/>
      <c r="O757" s="357"/>
      <c r="P757" s="358"/>
      <c r="Q757" s="35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si="106"/>
        <v>0</v>
      </c>
      <c r="Y757" s="271"/>
      <c r="Z757" s="271"/>
      <c r="AB757" s="273" t="str">
        <f t="shared" si="107"/>
        <v/>
      </c>
    </row>
    <row r="758" spans="1:28" s="272" customFormat="1" ht="20.399999999999999">
      <c r="A758" s="214"/>
      <c r="B758" s="215" t="s">
        <v>15618</v>
      </c>
      <c r="C758" s="354" t="s">
        <v>15618</v>
      </c>
      <c r="D758" s="278"/>
      <c r="E758" s="215" t="s">
        <v>15618</v>
      </c>
      <c r="F758" s="215" t="s">
        <v>15618</v>
      </c>
      <c r="G758" s="215" t="s">
        <v>15618</v>
      </c>
      <c r="H758" s="355" t="s">
        <v>15618</v>
      </c>
      <c r="I758" s="356" t="s">
        <v>15618</v>
      </c>
      <c r="J758" s="356" t="s">
        <v>15618</v>
      </c>
      <c r="K758" s="357"/>
      <c r="L758" s="357"/>
      <c r="M758" s="357"/>
      <c r="N758" s="357"/>
      <c r="O758" s="357"/>
      <c r="P758" s="358"/>
      <c r="Q758" s="35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si="106"/>
        <v>0</v>
      </c>
      <c r="Y758" s="271"/>
      <c r="Z758" s="271"/>
      <c r="AB758" s="273" t="str">
        <f t="shared" si="107"/>
        <v/>
      </c>
    </row>
    <row r="759" spans="1:28" s="272" customFormat="1" ht="20.399999999999999">
      <c r="A759" s="214"/>
      <c r="B759" s="215" t="s">
        <v>15618</v>
      </c>
      <c r="C759" s="354" t="s">
        <v>15618</v>
      </c>
      <c r="D759" s="278"/>
      <c r="E759" s="215" t="s">
        <v>15618</v>
      </c>
      <c r="F759" s="215" t="s">
        <v>15618</v>
      </c>
      <c r="G759" s="215" t="s">
        <v>15618</v>
      </c>
      <c r="H759" s="355" t="s">
        <v>15618</v>
      </c>
      <c r="I759" s="356" t="s">
        <v>15618</v>
      </c>
      <c r="J759" s="356" t="s">
        <v>15618</v>
      </c>
      <c r="K759" s="357"/>
      <c r="L759" s="357"/>
      <c r="M759" s="357"/>
      <c r="N759" s="357"/>
      <c r="O759" s="357"/>
      <c r="P759" s="358"/>
      <c r="Q759" s="35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si="106"/>
        <v>0</v>
      </c>
      <c r="Y759" s="271"/>
      <c r="Z759" s="271"/>
      <c r="AB759" s="273" t="str">
        <f t="shared" si="107"/>
        <v/>
      </c>
    </row>
    <row r="760" spans="1:28" s="272" customFormat="1" ht="20.399999999999999">
      <c r="A760" s="214"/>
      <c r="B760" s="215" t="s">
        <v>15618</v>
      </c>
      <c r="C760" s="354" t="s">
        <v>15618</v>
      </c>
      <c r="D760" s="278"/>
      <c r="E760" s="215" t="s">
        <v>15618</v>
      </c>
      <c r="F760" s="215" t="s">
        <v>15618</v>
      </c>
      <c r="G760" s="215" t="s">
        <v>15618</v>
      </c>
      <c r="H760" s="355" t="s">
        <v>15618</v>
      </c>
      <c r="I760" s="356" t="s">
        <v>15618</v>
      </c>
      <c r="J760" s="356" t="s">
        <v>15618</v>
      </c>
      <c r="K760" s="357"/>
      <c r="L760" s="357"/>
      <c r="M760" s="357"/>
      <c r="N760" s="357"/>
      <c r="O760" s="357"/>
      <c r="P760" s="358"/>
      <c r="Q760" s="35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si="106"/>
        <v>0</v>
      </c>
      <c r="Y760" s="271"/>
      <c r="Z760" s="271"/>
      <c r="AB760" s="273" t="str">
        <f t="shared" si="107"/>
        <v/>
      </c>
    </row>
    <row r="761" spans="1:28" s="272" customFormat="1" ht="20.399999999999999">
      <c r="A761" s="214"/>
      <c r="B761" s="215" t="s">
        <v>15618</v>
      </c>
      <c r="C761" s="354" t="s">
        <v>15618</v>
      </c>
      <c r="D761" s="278"/>
      <c r="E761" s="215" t="s">
        <v>15618</v>
      </c>
      <c r="F761" s="215" t="s">
        <v>15618</v>
      </c>
      <c r="G761" s="215" t="s">
        <v>15618</v>
      </c>
      <c r="H761" s="355" t="s">
        <v>15618</v>
      </c>
      <c r="I761" s="356" t="s">
        <v>15618</v>
      </c>
      <c r="J761" s="356" t="s">
        <v>15618</v>
      </c>
      <c r="K761" s="357"/>
      <c r="L761" s="357"/>
      <c r="M761" s="357"/>
      <c r="N761" s="357"/>
      <c r="O761" s="357"/>
      <c r="P761" s="358"/>
      <c r="Q761" s="35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si="106"/>
        <v>0</v>
      </c>
      <c r="Y761" s="271"/>
      <c r="Z761" s="271"/>
      <c r="AB761" s="273" t="str">
        <f t="shared" si="107"/>
        <v/>
      </c>
    </row>
    <row r="762" spans="1:28" s="272" customFormat="1" ht="20.399999999999999">
      <c r="A762" s="214"/>
      <c r="B762" s="215" t="s">
        <v>15618</v>
      </c>
      <c r="C762" s="354" t="s">
        <v>15618</v>
      </c>
      <c r="D762" s="278"/>
      <c r="E762" s="215" t="s">
        <v>15618</v>
      </c>
      <c r="F762" s="215" t="s">
        <v>15618</v>
      </c>
      <c r="G762" s="215" t="s">
        <v>15618</v>
      </c>
      <c r="H762" s="355" t="s">
        <v>15618</v>
      </c>
      <c r="I762" s="356" t="s">
        <v>15618</v>
      </c>
      <c r="J762" s="356" t="s">
        <v>15618</v>
      </c>
      <c r="K762" s="357"/>
      <c r="L762" s="357"/>
      <c r="M762" s="357"/>
      <c r="N762" s="357"/>
      <c r="O762" s="357"/>
      <c r="P762" s="358"/>
      <c r="Q762" s="359"/>
      <c r="R762" s="215" t="str">
        <f ca="1">IF(ISERROR($V762),"",OFFSET('Smelter Look-up'!$C$4,$V762-4,0)&amp;"")</f>
        <v/>
      </c>
      <c r="S762" s="222" t="str">
        <f t="shared" ref="S762" ca="1" si="108">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 si="109">IF(AND(C762="Smelter not listed",OR(LEN(D762)=0,LEN(E762)=0)),1,0)</f>
        <v>0</v>
      </c>
      <c r="Y762" s="271"/>
      <c r="Z762" s="271"/>
      <c r="AB762" s="273" t="str">
        <f t="shared" ref="AB762" si="110">B762&amp;C762</f>
        <v/>
      </c>
    </row>
    <row r="763" spans="1:28" s="272" customFormat="1" ht="20.399999999999999">
      <c r="A763" s="214"/>
      <c r="B763" s="215" t="s">
        <v>15618</v>
      </c>
      <c r="C763" s="354" t="s">
        <v>15618</v>
      </c>
      <c r="D763" s="278"/>
      <c r="E763" s="215" t="s">
        <v>15618</v>
      </c>
      <c r="F763" s="215" t="s">
        <v>15618</v>
      </c>
      <c r="G763" s="215" t="s">
        <v>15618</v>
      </c>
      <c r="H763" s="355" t="s">
        <v>15618</v>
      </c>
      <c r="I763" s="356" t="s">
        <v>15618</v>
      </c>
      <c r="J763" s="356" t="s">
        <v>15618</v>
      </c>
      <c r="K763" s="357"/>
      <c r="L763" s="357"/>
      <c r="M763" s="357"/>
      <c r="N763" s="357"/>
      <c r="O763" s="357"/>
      <c r="P763" s="358"/>
      <c r="Q763" s="359"/>
      <c r="R763" s="215" t="str">
        <f ca="1">IF(ISERROR($V763),"",OFFSET('Smelter Look-up'!$C$4,$V763-4,0)&amp;"")</f>
        <v/>
      </c>
      <c r="S763" s="222" t="str">
        <f t="shared" ref="S763:S794" ca="1" si="111">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X794" si="112">IF(AND(C763="Smelter not listed",OR(LEN(D763)=0,LEN(E763)=0)),1,0)</f>
        <v>0</v>
      </c>
      <c r="Y763" s="271"/>
      <c r="Z763" s="271"/>
      <c r="AB763" s="273" t="str">
        <f t="shared" ref="AB763:AB794" si="113">B763&amp;C763</f>
        <v/>
      </c>
    </row>
    <row r="764" spans="1:28" s="272" customFormat="1" ht="20.399999999999999">
      <c r="A764" s="214"/>
      <c r="B764" s="215" t="s">
        <v>15618</v>
      </c>
      <c r="C764" s="354" t="s">
        <v>15618</v>
      </c>
      <c r="D764" s="278"/>
      <c r="E764" s="215" t="s">
        <v>15618</v>
      </c>
      <c r="F764" s="215" t="s">
        <v>15618</v>
      </c>
      <c r="G764" s="215" t="s">
        <v>15618</v>
      </c>
      <c r="H764" s="355" t="s">
        <v>15618</v>
      </c>
      <c r="I764" s="356" t="s">
        <v>15618</v>
      </c>
      <c r="J764" s="356" t="s">
        <v>15618</v>
      </c>
      <c r="K764" s="357"/>
      <c r="L764" s="357"/>
      <c r="M764" s="357"/>
      <c r="N764" s="357"/>
      <c r="O764" s="357"/>
      <c r="P764" s="358"/>
      <c r="Q764" s="35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si="112"/>
        <v>0</v>
      </c>
      <c r="Y764" s="271"/>
      <c r="Z764" s="271"/>
      <c r="AB764" s="273" t="str">
        <f t="shared" si="113"/>
        <v/>
      </c>
    </row>
    <row r="765" spans="1:28" s="272" customFormat="1" ht="20.399999999999999">
      <c r="A765" s="214"/>
      <c r="B765" s="215" t="s">
        <v>15618</v>
      </c>
      <c r="C765" s="354" t="s">
        <v>15618</v>
      </c>
      <c r="D765" s="278"/>
      <c r="E765" s="215" t="s">
        <v>15618</v>
      </c>
      <c r="F765" s="215" t="s">
        <v>15618</v>
      </c>
      <c r="G765" s="215" t="s">
        <v>15618</v>
      </c>
      <c r="H765" s="355" t="s">
        <v>15618</v>
      </c>
      <c r="I765" s="356" t="s">
        <v>15618</v>
      </c>
      <c r="J765" s="356" t="s">
        <v>15618</v>
      </c>
      <c r="K765" s="357"/>
      <c r="L765" s="357"/>
      <c r="M765" s="357"/>
      <c r="N765" s="357"/>
      <c r="O765" s="357"/>
      <c r="P765" s="358"/>
      <c r="Q765" s="35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si="112"/>
        <v>0</v>
      </c>
      <c r="Y765" s="271"/>
      <c r="Z765" s="271"/>
      <c r="AB765" s="273" t="str">
        <f t="shared" si="113"/>
        <v/>
      </c>
    </row>
    <row r="766" spans="1:28" s="272" customFormat="1" ht="20.399999999999999">
      <c r="A766" s="214"/>
      <c r="B766" s="215" t="s">
        <v>15618</v>
      </c>
      <c r="C766" s="354" t="s">
        <v>15618</v>
      </c>
      <c r="D766" s="278"/>
      <c r="E766" s="215" t="s">
        <v>15618</v>
      </c>
      <c r="F766" s="215" t="s">
        <v>15618</v>
      </c>
      <c r="G766" s="215" t="s">
        <v>15618</v>
      </c>
      <c r="H766" s="355" t="s">
        <v>15618</v>
      </c>
      <c r="I766" s="356" t="s">
        <v>15618</v>
      </c>
      <c r="J766" s="356" t="s">
        <v>15618</v>
      </c>
      <c r="K766" s="357"/>
      <c r="L766" s="357"/>
      <c r="M766" s="357"/>
      <c r="N766" s="357"/>
      <c r="O766" s="357"/>
      <c r="P766" s="358"/>
      <c r="Q766" s="35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si="112"/>
        <v>0</v>
      </c>
      <c r="Y766" s="271"/>
      <c r="Z766" s="271"/>
      <c r="AB766" s="273" t="str">
        <f t="shared" si="113"/>
        <v/>
      </c>
    </row>
    <row r="767" spans="1:28" s="272" customFormat="1" ht="20.399999999999999">
      <c r="A767" s="214"/>
      <c r="B767" s="215" t="s">
        <v>15618</v>
      </c>
      <c r="C767" s="354" t="s">
        <v>15618</v>
      </c>
      <c r="D767" s="278"/>
      <c r="E767" s="215" t="s">
        <v>15618</v>
      </c>
      <c r="F767" s="215" t="s">
        <v>15618</v>
      </c>
      <c r="G767" s="215" t="s">
        <v>15618</v>
      </c>
      <c r="H767" s="355" t="s">
        <v>15618</v>
      </c>
      <c r="I767" s="356" t="s">
        <v>15618</v>
      </c>
      <c r="J767" s="356" t="s">
        <v>15618</v>
      </c>
      <c r="K767" s="357"/>
      <c r="L767" s="357"/>
      <c r="M767" s="357"/>
      <c r="N767" s="357"/>
      <c r="O767" s="357"/>
      <c r="P767" s="358"/>
      <c r="Q767" s="35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si="112"/>
        <v>0</v>
      </c>
      <c r="Y767" s="271"/>
      <c r="Z767" s="271"/>
      <c r="AB767" s="273" t="str">
        <f t="shared" si="113"/>
        <v/>
      </c>
    </row>
    <row r="768" spans="1:28" s="272" customFormat="1" ht="20.399999999999999">
      <c r="A768" s="214"/>
      <c r="B768" s="215" t="s">
        <v>15618</v>
      </c>
      <c r="C768" s="354" t="s">
        <v>15618</v>
      </c>
      <c r="D768" s="278"/>
      <c r="E768" s="215" t="s">
        <v>15618</v>
      </c>
      <c r="F768" s="215" t="s">
        <v>15618</v>
      </c>
      <c r="G768" s="215" t="s">
        <v>15618</v>
      </c>
      <c r="H768" s="355" t="s">
        <v>15618</v>
      </c>
      <c r="I768" s="356" t="s">
        <v>15618</v>
      </c>
      <c r="J768" s="356" t="s">
        <v>15618</v>
      </c>
      <c r="K768" s="357"/>
      <c r="L768" s="357"/>
      <c r="M768" s="357"/>
      <c r="N768" s="357"/>
      <c r="O768" s="357"/>
      <c r="P768" s="358"/>
      <c r="Q768" s="35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si="112"/>
        <v>0</v>
      </c>
      <c r="Y768" s="271"/>
      <c r="Z768" s="271"/>
      <c r="AB768" s="273" t="str">
        <f t="shared" si="113"/>
        <v/>
      </c>
    </row>
    <row r="769" spans="1:28" s="272" customFormat="1" ht="20.399999999999999">
      <c r="A769" s="214"/>
      <c r="B769" s="215" t="s">
        <v>15618</v>
      </c>
      <c r="C769" s="354" t="s">
        <v>15618</v>
      </c>
      <c r="D769" s="278"/>
      <c r="E769" s="215" t="s">
        <v>15618</v>
      </c>
      <c r="F769" s="215" t="s">
        <v>15618</v>
      </c>
      <c r="G769" s="215" t="s">
        <v>15618</v>
      </c>
      <c r="H769" s="355" t="s">
        <v>15618</v>
      </c>
      <c r="I769" s="356" t="s">
        <v>15618</v>
      </c>
      <c r="J769" s="356" t="s">
        <v>15618</v>
      </c>
      <c r="K769" s="357"/>
      <c r="L769" s="357"/>
      <c r="M769" s="357"/>
      <c r="N769" s="357"/>
      <c r="O769" s="357"/>
      <c r="P769" s="358"/>
      <c r="Q769" s="35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si="112"/>
        <v>0</v>
      </c>
      <c r="Y769" s="271"/>
      <c r="Z769" s="271"/>
      <c r="AB769" s="273" t="str">
        <f t="shared" si="113"/>
        <v/>
      </c>
    </row>
    <row r="770" spans="1:28" s="272" customFormat="1" ht="20.399999999999999">
      <c r="A770" s="214"/>
      <c r="B770" s="215" t="s">
        <v>15618</v>
      </c>
      <c r="C770" s="354" t="s">
        <v>15618</v>
      </c>
      <c r="D770" s="278"/>
      <c r="E770" s="215" t="s">
        <v>15618</v>
      </c>
      <c r="F770" s="215" t="s">
        <v>15618</v>
      </c>
      <c r="G770" s="215" t="s">
        <v>15618</v>
      </c>
      <c r="H770" s="355" t="s">
        <v>15618</v>
      </c>
      <c r="I770" s="356" t="s">
        <v>15618</v>
      </c>
      <c r="J770" s="356" t="s">
        <v>15618</v>
      </c>
      <c r="K770" s="357"/>
      <c r="L770" s="357"/>
      <c r="M770" s="357"/>
      <c r="N770" s="357"/>
      <c r="O770" s="357"/>
      <c r="P770" s="358"/>
      <c r="Q770" s="35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si="112"/>
        <v>0</v>
      </c>
      <c r="Y770" s="271"/>
      <c r="Z770" s="271"/>
      <c r="AB770" s="273" t="str">
        <f t="shared" si="113"/>
        <v/>
      </c>
    </row>
    <row r="771" spans="1:28" s="272" customFormat="1" ht="20.399999999999999">
      <c r="A771" s="214"/>
      <c r="B771" s="215" t="s">
        <v>15618</v>
      </c>
      <c r="C771" s="354" t="s">
        <v>15618</v>
      </c>
      <c r="D771" s="278"/>
      <c r="E771" s="215" t="s">
        <v>15618</v>
      </c>
      <c r="F771" s="215" t="s">
        <v>15618</v>
      </c>
      <c r="G771" s="215" t="s">
        <v>15618</v>
      </c>
      <c r="H771" s="355" t="s">
        <v>15618</v>
      </c>
      <c r="I771" s="356" t="s">
        <v>15618</v>
      </c>
      <c r="J771" s="356" t="s">
        <v>15618</v>
      </c>
      <c r="K771" s="357"/>
      <c r="L771" s="357"/>
      <c r="M771" s="357"/>
      <c r="N771" s="357"/>
      <c r="O771" s="357"/>
      <c r="P771" s="358"/>
      <c r="Q771" s="35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si="112"/>
        <v>0</v>
      </c>
      <c r="Y771" s="271"/>
      <c r="Z771" s="271"/>
      <c r="AB771" s="273" t="str">
        <f t="shared" si="113"/>
        <v/>
      </c>
    </row>
    <row r="772" spans="1:28" s="272" customFormat="1" ht="20.399999999999999">
      <c r="A772" s="214"/>
      <c r="B772" s="215" t="s">
        <v>15618</v>
      </c>
      <c r="C772" s="354" t="s">
        <v>15618</v>
      </c>
      <c r="D772" s="278"/>
      <c r="E772" s="215" t="s">
        <v>15618</v>
      </c>
      <c r="F772" s="215" t="s">
        <v>15618</v>
      </c>
      <c r="G772" s="215" t="s">
        <v>15618</v>
      </c>
      <c r="H772" s="355" t="s">
        <v>15618</v>
      </c>
      <c r="I772" s="356" t="s">
        <v>15618</v>
      </c>
      <c r="J772" s="356" t="s">
        <v>15618</v>
      </c>
      <c r="K772" s="357"/>
      <c r="L772" s="357"/>
      <c r="M772" s="357"/>
      <c r="N772" s="357"/>
      <c r="O772" s="357"/>
      <c r="P772" s="358"/>
      <c r="Q772" s="35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si="112"/>
        <v>0</v>
      </c>
      <c r="Y772" s="271"/>
      <c r="Z772" s="271"/>
      <c r="AB772" s="273" t="str">
        <f t="shared" si="113"/>
        <v/>
      </c>
    </row>
    <row r="773" spans="1:28" s="272" customFormat="1" ht="20.399999999999999">
      <c r="A773" s="214"/>
      <c r="B773" s="215" t="s">
        <v>15618</v>
      </c>
      <c r="C773" s="354" t="s">
        <v>15618</v>
      </c>
      <c r="D773" s="278"/>
      <c r="E773" s="215" t="s">
        <v>15618</v>
      </c>
      <c r="F773" s="215" t="s">
        <v>15618</v>
      </c>
      <c r="G773" s="215" t="s">
        <v>15618</v>
      </c>
      <c r="H773" s="355" t="s">
        <v>15618</v>
      </c>
      <c r="I773" s="356" t="s">
        <v>15618</v>
      </c>
      <c r="J773" s="356" t="s">
        <v>15618</v>
      </c>
      <c r="K773" s="357"/>
      <c r="L773" s="357"/>
      <c r="M773" s="357"/>
      <c r="N773" s="357"/>
      <c r="O773" s="357"/>
      <c r="P773" s="358"/>
      <c r="Q773" s="35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si="112"/>
        <v>0</v>
      </c>
      <c r="Y773" s="271"/>
      <c r="Z773" s="271"/>
      <c r="AB773" s="273" t="str">
        <f t="shared" si="113"/>
        <v/>
      </c>
    </row>
    <row r="774" spans="1:28" s="272" customFormat="1" ht="20.399999999999999">
      <c r="A774" s="214"/>
      <c r="B774" s="215" t="s">
        <v>15618</v>
      </c>
      <c r="C774" s="354" t="s">
        <v>15618</v>
      </c>
      <c r="D774" s="278"/>
      <c r="E774" s="215" t="s">
        <v>15618</v>
      </c>
      <c r="F774" s="215" t="s">
        <v>15618</v>
      </c>
      <c r="G774" s="215" t="s">
        <v>15618</v>
      </c>
      <c r="H774" s="355" t="s">
        <v>15618</v>
      </c>
      <c r="I774" s="356" t="s">
        <v>15618</v>
      </c>
      <c r="J774" s="356" t="s">
        <v>15618</v>
      </c>
      <c r="K774" s="357"/>
      <c r="L774" s="357"/>
      <c r="M774" s="357"/>
      <c r="N774" s="357"/>
      <c r="O774" s="357"/>
      <c r="P774" s="358"/>
      <c r="Q774" s="35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si="112"/>
        <v>0</v>
      </c>
      <c r="Y774" s="271"/>
      <c r="Z774" s="271"/>
      <c r="AB774" s="273" t="str">
        <f t="shared" si="113"/>
        <v/>
      </c>
    </row>
    <row r="775" spans="1:28" s="272" customFormat="1" ht="20.399999999999999">
      <c r="A775" s="214"/>
      <c r="B775" s="215" t="s">
        <v>15618</v>
      </c>
      <c r="C775" s="354" t="s">
        <v>15618</v>
      </c>
      <c r="D775" s="278"/>
      <c r="E775" s="215" t="s">
        <v>15618</v>
      </c>
      <c r="F775" s="215" t="s">
        <v>15618</v>
      </c>
      <c r="G775" s="215" t="s">
        <v>15618</v>
      </c>
      <c r="H775" s="355" t="s">
        <v>15618</v>
      </c>
      <c r="I775" s="356" t="s">
        <v>15618</v>
      </c>
      <c r="J775" s="356" t="s">
        <v>15618</v>
      </c>
      <c r="K775" s="357"/>
      <c r="L775" s="357"/>
      <c r="M775" s="357"/>
      <c r="N775" s="357"/>
      <c r="O775" s="357"/>
      <c r="P775" s="358"/>
      <c r="Q775" s="35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si="112"/>
        <v>0</v>
      </c>
      <c r="Y775" s="271"/>
      <c r="Z775" s="271"/>
      <c r="AB775" s="273" t="str">
        <f t="shared" si="113"/>
        <v/>
      </c>
    </row>
    <row r="776" spans="1:28" s="272" customFormat="1" ht="20.399999999999999">
      <c r="A776" s="214"/>
      <c r="B776" s="215" t="s">
        <v>15618</v>
      </c>
      <c r="C776" s="354" t="s">
        <v>15618</v>
      </c>
      <c r="D776" s="278"/>
      <c r="E776" s="215" t="s">
        <v>15618</v>
      </c>
      <c r="F776" s="215" t="s">
        <v>15618</v>
      </c>
      <c r="G776" s="215" t="s">
        <v>15618</v>
      </c>
      <c r="H776" s="355" t="s">
        <v>15618</v>
      </c>
      <c r="I776" s="356" t="s">
        <v>15618</v>
      </c>
      <c r="J776" s="356" t="s">
        <v>15618</v>
      </c>
      <c r="K776" s="357"/>
      <c r="L776" s="357"/>
      <c r="M776" s="357"/>
      <c r="N776" s="357"/>
      <c r="O776" s="357"/>
      <c r="P776" s="358"/>
      <c r="Q776" s="35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si="112"/>
        <v>0</v>
      </c>
      <c r="Y776" s="271"/>
      <c r="Z776" s="271"/>
      <c r="AB776" s="273" t="str">
        <f t="shared" si="113"/>
        <v/>
      </c>
    </row>
    <row r="777" spans="1:28" s="272" customFormat="1" ht="20.399999999999999">
      <c r="A777" s="214"/>
      <c r="B777" s="215" t="s">
        <v>15618</v>
      </c>
      <c r="C777" s="354" t="s">
        <v>15618</v>
      </c>
      <c r="D777" s="278"/>
      <c r="E777" s="215" t="s">
        <v>15618</v>
      </c>
      <c r="F777" s="215" t="s">
        <v>15618</v>
      </c>
      <c r="G777" s="215" t="s">
        <v>15618</v>
      </c>
      <c r="H777" s="355" t="s">
        <v>15618</v>
      </c>
      <c r="I777" s="356" t="s">
        <v>15618</v>
      </c>
      <c r="J777" s="356" t="s">
        <v>15618</v>
      </c>
      <c r="K777" s="357"/>
      <c r="L777" s="357"/>
      <c r="M777" s="357"/>
      <c r="N777" s="357"/>
      <c r="O777" s="357"/>
      <c r="P777" s="358"/>
      <c r="Q777" s="35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si="112"/>
        <v>0</v>
      </c>
      <c r="Y777" s="271"/>
      <c r="Z777" s="271"/>
      <c r="AB777" s="273" t="str">
        <f t="shared" si="113"/>
        <v/>
      </c>
    </row>
    <row r="778" spans="1:28" s="272" customFormat="1" ht="20.399999999999999">
      <c r="A778" s="214"/>
      <c r="B778" s="215" t="s">
        <v>15618</v>
      </c>
      <c r="C778" s="354" t="s">
        <v>15618</v>
      </c>
      <c r="D778" s="278"/>
      <c r="E778" s="215" t="s">
        <v>15618</v>
      </c>
      <c r="F778" s="215" t="s">
        <v>15618</v>
      </c>
      <c r="G778" s="215" t="s">
        <v>15618</v>
      </c>
      <c r="H778" s="355" t="s">
        <v>15618</v>
      </c>
      <c r="I778" s="356" t="s">
        <v>15618</v>
      </c>
      <c r="J778" s="356" t="s">
        <v>15618</v>
      </c>
      <c r="K778" s="357"/>
      <c r="L778" s="357"/>
      <c r="M778" s="357"/>
      <c r="N778" s="357"/>
      <c r="O778" s="357"/>
      <c r="P778" s="358"/>
      <c r="Q778" s="35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si="112"/>
        <v>0</v>
      </c>
      <c r="Y778" s="271"/>
      <c r="Z778" s="271"/>
      <c r="AB778" s="273" t="str">
        <f t="shared" si="113"/>
        <v/>
      </c>
    </row>
    <row r="779" spans="1:28" s="272" customFormat="1" ht="20.399999999999999">
      <c r="A779" s="214"/>
      <c r="B779" s="215" t="s">
        <v>15618</v>
      </c>
      <c r="C779" s="354" t="s">
        <v>15618</v>
      </c>
      <c r="D779" s="278"/>
      <c r="E779" s="215" t="s">
        <v>15618</v>
      </c>
      <c r="F779" s="215" t="s">
        <v>15618</v>
      </c>
      <c r="G779" s="215" t="s">
        <v>15618</v>
      </c>
      <c r="H779" s="355" t="s">
        <v>15618</v>
      </c>
      <c r="I779" s="356" t="s">
        <v>15618</v>
      </c>
      <c r="J779" s="356" t="s">
        <v>15618</v>
      </c>
      <c r="K779" s="357"/>
      <c r="L779" s="357"/>
      <c r="M779" s="357"/>
      <c r="N779" s="357"/>
      <c r="O779" s="357"/>
      <c r="P779" s="358"/>
      <c r="Q779" s="35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si="112"/>
        <v>0</v>
      </c>
      <c r="Y779" s="271"/>
      <c r="Z779" s="271"/>
      <c r="AB779" s="273" t="str">
        <f t="shared" si="113"/>
        <v/>
      </c>
    </row>
    <row r="780" spans="1:28" s="272" customFormat="1" ht="20.399999999999999">
      <c r="A780" s="214"/>
      <c r="B780" s="215" t="s">
        <v>15618</v>
      </c>
      <c r="C780" s="354" t="s">
        <v>15618</v>
      </c>
      <c r="D780" s="278"/>
      <c r="E780" s="215" t="s">
        <v>15618</v>
      </c>
      <c r="F780" s="215" t="s">
        <v>15618</v>
      </c>
      <c r="G780" s="215" t="s">
        <v>15618</v>
      </c>
      <c r="H780" s="355" t="s">
        <v>15618</v>
      </c>
      <c r="I780" s="356" t="s">
        <v>15618</v>
      </c>
      <c r="J780" s="356" t="s">
        <v>15618</v>
      </c>
      <c r="K780" s="357"/>
      <c r="L780" s="357"/>
      <c r="M780" s="357"/>
      <c r="N780" s="357"/>
      <c r="O780" s="357"/>
      <c r="P780" s="358"/>
      <c r="Q780" s="35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si="112"/>
        <v>0</v>
      </c>
      <c r="Y780" s="271"/>
      <c r="Z780" s="271"/>
      <c r="AB780" s="273" t="str">
        <f t="shared" si="113"/>
        <v/>
      </c>
    </row>
    <row r="781" spans="1:28" s="272" customFormat="1" ht="20.399999999999999">
      <c r="A781" s="214"/>
      <c r="B781" s="215" t="s">
        <v>15618</v>
      </c>
      <c r="C781" s="354" t="s">
        <v>15618</v>
      </c>
      <c r="D781" s="278"/>
      <c r="E781" s="215" t="s">
        <v>15618</v>
      </c>
      <c r="F781" s="215" t="s">
        <v>15618</v>
      </c>
      <c r="G781" s="215" t="s">
        <v>15618</v>
      </c>
      <c r="H781" s="355" t="s">
        <v>15618</v>
      </c>
      <c r="I781" s="356" t="s">
        <v>15618</v>
      </c>
      <c r="J781" s="356" t="s">
        <v>15618</v>
      </c>
      <c r="K781" s="357"/>
      <c r="L781" s="357"/>
      <c r="M781" s="357"/>
      <c r="N781" s="357"/>
      <c r="O781" s="357"/>
      <c r="P781" s="358"/>
      <c r="Q781" s="35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si="112"/>
        <v>0</v>
      </c>
      <c r="Y781" s="271"/>
      <c r="Z781" s="271"/>
      <c r="AB781" s="273" t="str">
        <f t="shared" si="113"/>
        <v/>
      </c>
    </row>
    <row r="782" spans="1:28" s="272" customFormat="1" ht="20.399999999999999">
      <c r="A782" s="214"/>
      <c r="B782" s="215" t="s">
        <v>15618</v>
      </c>
      <c r="C782" s="354" t="s">
        <v>15618</v>
      </c>
      <c r="D782" s="278"/>
      <c r="E782" s="215" t="s">
        <v>15618</v>
      </c>
      <c r="F782" s="215" t="s">
        <v>15618</v>
      </c>
      <c r="G782" s="215" t="s">
        <v>15618</v>
      </c>
      <c r="H782" s="355" t="s">
        <v>15618</v>
      </c>
      <c r="I782" s="356" t="s">
        <v>15618</v>
      </c>
      <c r="J782" s="356" t="s">
        <v>15618</v>
      </c>
      <c r="K782" s="357"/>
      <c r="L782" s="357"/>
      <c r="M782" s="357"/>
      <c r="N782" s="357"/>
      <c r="O782" s="357"/>
      <c r="P782" s="358"/>
      <c r="Q782" s="35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si="112"/>
        <v>0</v>
      </c>
      <c r="Y782" s="271"/>
      <c r="Z782" s="271"/>
      <c r="AB782" s="273" t="str">
        <f t="shared" si="113"/>
        <v/>
      </c>
    </row>
    <row r="783" spans="1:28" s="272" customFormat="1" ht="20.399999999999999">
      <c r="A783" s="214"/>
      <c r="B783" s="215" t="s">
        <v>15618</v>
      </c>
      <c r="C783" s="354" t="s">
        <v>15618</v>
      </c>
      <c r="D783" s="278"/>
      <c r="E783" s="215" t="s">
        <v>15618</v>
      </c>
      <c r="F783" s="215" t="s">
        <v>15618</v>
      </c>
      <c r="G783" s="215" t="s">
        <v>15618</v>
      </c>
      <c r="H783" s="355" t="s">
        <v>15618</v>
      </c>
      <c r="I783" s="356" t="s">
        <v>15618</v>
      </c>
      <c r="J783" s="356" t="s">
        <v>15618</v>
      </c>
      <c r="K783" s="357"/>
      <c r="L783" s="357"/>
      <c r="M783" s="357"/>
      <c r="N783" s="357"/>
      <c r="O783" s="357"/>
      <c r="P783" s="358"/>
      <c r="Q783" s="35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si="112"/>
        <v>0</v>
      </c>
      <c r="Y783" s="271"/>
      <c r="Z783" s="271"/>
      <c r="AB783" s="273" t="str">
        <f t="shared" si="113"/>
        <v/>
      </c>
    </row>
    <row r="784" spans="1:28" s="272" customFormat="1" ht="20.399999999999999">
      <c r="A784" s="214"/>
      <c r="B784" s="215" t="s">
        <v>15618</v>
      </c>
      <c r="C784" s="354" t="s">
        <v>15618</v>
      </c>
      <c r="D784" s="278"/>
      <c r="E784" s="215" t="s">
        <v>15618</v>
      </c>
      <c r="F784" s="215" t="s">
        <v>15618</v>
      </c>
      <c r="G784" s="215" t="s">
        <v>15618</v>
      </c>
      <c r="H784" s="355" t="s">
        <v>15618</v>
      </c>
      <c r="I784" s="356" t="s">
        <v>15618</v>
      </c>
      <c r="J784" s="356" t="s">
        <v>15618</v>
      </c>
      <c r="K784" s="357"/>
      <c r="L784" s="357"/>
      <c r="M784" s="357"/>
      <c r="N784" s="357"/>
      <c r="O784" s="357"/>
      <c r="P784" s="358"/>
      <c r="Q784" s="35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si="112"/>
        <v>0</v>
      </c>
      <c r="Y784" s="271"/>
      <c r="Z784" s="271"/>
      <c r="AB784" s="273" t="str">
        <f t="shared" si="113"/>
        <v/>
      </c>
    </row>
    <row r="785" spans="1:28" s="272" customFormat="1" ht="20.399999999999999">
      <c r="A785" s="214"/>
      <c r="B785" s="215" t="s">
        <v>15618</v>
      </c>
      <c r="C785" s="354" t="s">
        <v>15618</v>
      </c>
      <c r="D785" s="278"/>
      <c r="E785" s="215" t="s">
        <v>15618</v>
      </c>
      <c r="F785" s="215" t="s">
        <v>15618</v>
      </c>
      <c r="G785" s="215" t="s">
        <v>15618</v>
      </c>
      <c r="H785" s="355" t="s">
        <v>15618</v>
      </c>
      <c r="I785" s="356" t="s">
        <v>15618</v>
      </c>
      <c r="J785" s="356" t="s">
        <v>15618</v>
      </c>
      <c r="K785" s="357"/>
      <c r="L785" s="357"/>
      <c r="M785" s="357"/>
      <c r="N785" s="357"/>
      <c r="O785" s="357"/>
      <c r="P785" s="358"/>
      <c r="Q785" s="35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si="112"/>
        <v>0</v>
      </c>
      <c r="Y785" s="271"/>
      <c r="Z785" s="271"/>
      <c r="AB785" s="273" t="str">
        <f t="shared" si="113"/>
        <v/>
      </c>
    </row>
    <row r="786" spans="1:28" s="272" customFormat="1" ht="20.399999999999999">
      <c r="A786" s="214"/>
      <c r="B786" s="215" t="s">
        <v>15618</v>
      </c>
      <c r="C786" s="354" t="s">
        <v>15618</v>
      </c>
      <c r="D786" s="278"/>
      <c r="E786" s="215" t="s">
        <v>15618</v>
      </c>
      <c r="F786" s="215" t="s">
        <v>15618</v>
      </c>
      <c r="G786" s="215" t="s">
        <v>15618</v>
      </c>
      <c r="H786" s="355" t="s">
        <v>15618</v>
      </c>
      <c r="I786" s="356" t="s">
        <v>15618</v>
      </c>
      <c r="J786" s="356" t="s">
        <v>15618</v>
      </c>
      <c r="K786" s="357"/>
      <c r="L786" s="357"/>
      <c r="M786" s="357"/>
      <c r="N786" s="357"/>
      <c r="O786" s="357"/>
      <c r="P786" s="358"/>
      <c r="Q786" s="35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si="112"/>
        <v>0</v>
      </c>
      <c r="Y786" s="271"/>
      <c r="Z786" s="271"/>
      <c r="AB786" s="273" t="str">
        <f t="shared" si="113"/>
        <v/>
      </c>
    </row>
    <row r="787" spans="1:28" s="272" customFormat="1" ht="20.399999999999999">
      <c r="A787" s="214"/>
      <c r="B787" s="215" t="s">
        <v>15618</v>
      </c>
      <c r="C787" s="354" t="s">
        <v>15618</v>
      </c>
      <c r="D787" s="278"/>
      <c r="E787" s="215" t="s">
        <v>15618</v>
      </c>
      <c r="F787" s="215" t="s">
        <v>15618</v>
      </c>
      <c r="G787" s="215" t="s">
        <v>15618</v>
      </c>
      <c r="H787" s="355" t="s">
        <v>15618</v>
      </c>
      <c r="I787" s="356" t="s">
        <v>15618</v>
      </c>
      <c r="J787" s="356" t="s">
        <v>15618</v>
      </c>
      <c r="K787" s="357"/>
      <c r="L787" s="357"/>
      <c r="M787" s="357"/>
      <c r="N787" s="357"/>
      <c r="O787" s="357"/>
      <c r="P787" s="358"/>
      <c r="Q787" s="35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si="112"/>
        <v>0</v>
      </c>
      <c r="Y787" s="271"/>
      <c r="Z787" s="271"/>
      <c r="AB787" s="273" t="str">
        <f t="shared" si="113"/>
        <v/>
      </c>
    </row>
    <row r="788" spans="1:28" s="272" customFormat="1" ht="20.399999999999999">
      <c r="A788" s="214"/>
      <c r="B788" s="215" t="s">
        <v>15618</v>
      </c>
      <c r="C788" s="354" t="s">
        <v>15618</v>
      </c>
      <c r="D788" s="278"/>
      <c r="E788" s="215" t="s">
        <v>15618</v>
      </c>
      <c r="F788" s="215" t="s">
        <v>15618</v>
      </c>
      <c r="G788" s="215" t="s">
        <v>15618</v>
      </c>
      <c r="H788" s="355" t="s">
        <v>15618</v>
      </c>
      <c r="I788" s="356" t="s">
        <v>15618</v>
      </c>
      <c r="J788" s="356" t="s">
        <v>15618</v>
      </c>
      <c r="K788" s="357"/>
      <c r="L788" s="357"/>
      <c r="M788" s="357"/>
      <c r="N788" s="357"/>
      <c r="O788" s="357"/>
      <c r="P788" s="358"/>
      <c r="Q788" s="35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si="112"/>
        <v>0</v>
      </c>
      <c r="Y788" s="271"/>
      <c r="Z788" s="271"/>
      <c r="AB788" s="273" t="str">
        <f t="shared" si="113"/>
        <v/>
      </c>
    </row>
    <row r="789" spans="1:28" s="272" customFormat="1" ht="20.399999999999999">
      <c r="A789" s="214"/>
      <c r="B789" s="215" t="s">
        <v>15618</v>
      </c>
      <c r="C789" s="354" t="s">
        <v>15618</v>
      </c>
      <c r="D789" s="278"/>
      <c r="E789" s="215" t="s">
        <v>15618</v>
      </c>
      <c r="F789" s="215" t="s">
        <v>15618</v>
      </c>
      <c r="G789" s="215" t="s">
        <v>15618</v>
      </c>
      <c r="H789" s="355" t="s">
        <v>15618</v>
      </c>
      <c r="I789" s="356" t="s">
        <v>15618</v>
      </c>
      <c r="J789" s="356" t="s">
        <v>15618</v>
      </c>
      <c r="K789" s="357"/>
      <c r="L789" s="357"/>
      <c r="M789" s="357"/>
      <c r="N789" s="357"/>
      <c r="O789" s="357"/>
      <c r="P789" s="358"/>
      <c r="Q789" s="35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si="112"/>
        <v>0</v>
      </c>
      <c r="Y789" s="271"/>
      <c r="Z789" s="271"/>
      <c r="AB789" s="273" t="str">
        <f t="shared" si="113"/>
        <v/>
      </c>
    </row>
    <row r="790" spans="1:28" s="272" customFormat="1" ht="20.399999999999999">
      <c r="A790" s="214"/>
      <c r="B790" s="215" t="s">
        <v>15618</v>
      </c>
      <c r="C790" s="354" t="s">
        <v>15618</v>
      </c>
      <c r="D790" s="278"/>
      <c r="E790" s="215" t="s">
        <v>15618</v>
      </c>
      <c r="F790" s="215" t="s">
        <v>15618</v>
      </c>
      <c r="G790" s="215" t="s">
        <v>15618</v>
      </c>
      <c r="H790" s="355" t="s">
        <v>15618</v>
      </c>
      <c r="I790" s="356" t="s">
        <v>15618</v>
      </c>
      <c r="J790" s="356" t="s">
        <v>15618</v>
      </c>
      <c r="K790" s="357"/>
      <c r="L790" s="357"/>
      <c r="M790" s="357"/>
      <c r="N790" s="357"/>
      <c r="O790" s="357"/>
      <c r="P790" s="358"/>
      <c r="Q790" s="35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si="112"/>
        <v>0</v>
      </c>
      <c r="Y790" s="271"/>
      <c r="Z790" s="271"/>
      <c r="AB790" s="273" t="str">
        <f t="shared" si="113"/>
        <v/>
      </c>
    </row>
    <row r="791" spans="1:28" s="272" customFormat="1" ht="20.399999999999999">
      <c r="A791" s="214"/>
      <c r="B791" s="215" t="s">
        <v>15618</v>
      </c>
      <c r="C791" s="354" t="s">
        <v>15618</v>
      </c>
      <c r="D791" s="278"/>
      <c r="E791" s="215" t="s">
        <v>15618</v>
      </c>
      <c r="F791" s="215" t="s">
        <v>15618</v>
      </c>
      <c r="G791" s="215" t="s">
        <v>15618</v>
      </c>
      <c r="H791" s="355" t="s">
        <v>15618</v>
      </c>
      <c r="I791" s="356" t="s">
        <v>15618</v>
      </c>
      <c r="J791" s="356" t="s">
        <v>15618</v>
      </c>
      <c r="K791" s="357"/>
      <c r="L791" s="357"/>
      <c r="M791" s="357"/>
      <c r="N791" s="357"/>
      <c r="O791" s="357"/>
      <c r="P791" s="358"/>
      <c r="Q791" s="35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si="112"/>
        <v>0</v>
      </c>
      <c r="Y791" s="271"/>
      <c r="Z791" s="271"/>
      <c r="AB791" s="273" t="str">
        <f t="shared" si="113"/>
        <v/>
      </c>
    </row>
    <row r="792" spans="1:28" s="272" customFormat="1" ht="20.399999999999999">
      <c r="A792" s="214"/>
      <c r="B792" s="215" t="s">
        <v>15618</v>
      </c>
      <c r="C792" s="354" t="s">
        <v>15618</v>
      </c>
      <c r="D792" s="278"/>
      <c r="E792" s="215" t="s">
        <v>15618</v>
      </c>
      <c r="F792" s="215" t="s">
        <v>15618</v>
      </c>
      <c r="G792" s="215" t="s">
        <v>15618</v>
      </c>
      <c r="H792" s="355" t="s">
        <v>15618</v>
      </c>
      <c r="I792" s="356" t="s">
        <v>15618</v>
      </c>
      <c r="J792" s="356" t="s">
        <v>15618</v>
      </c>
      <c r="K792" s="357"/>
      <c r="L792" s="357"/>
      <c r="M792" s="357"/>
      <c r="N792" s="357"/>
      <c r="O792" s="357"/>
      <c r="P792" s="358"/>
      <c r="Q792" s="35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si="112"/>
        <v>0</v>
      </c>
      <c r="Y792" s="271"/>
      <c r="Z792" s="271"/>
      <c r="AB792" s="273" t="str">
        <f t="shared" si="113"/>
        <v/>
      </c>
    </row>
    <row r="793" spans="1:28" s="272" customFormat="1" ht="20.399999999999999">
      <c r="A793" s="214"/>
      <c r="B793" s="215" t="s">
        <v>15618</v>
      </c>
      <c r="C793" s="354" t="s">
        <v>15618</v>
      </c>
      <c r="D793" s="278"/>
      <c r="E793" s="215" t="s">
        <v>15618</v>
      </c>
      <c r="F793" s="215" t="s">
        <v>15618</v>
      </c>
      <c r="G793" s="215" t="s">
        <v>15618</v>
      </c>
      <c r="H793" s="355" t="s">
        <v>15618</v>
      </c>
      <c r="I793" s="356" t="s">
        <v>15618</v>
      </c>
      <c r="J793" s="356" t="s">
        <v>15618</v>
      </c>
      <c r="K793" s="357"/>
      <c r="L793" s="357"/>
      <c r="M793" s="357"/>
      <c r="N793" s="357"/>
      <c r="O793" s="357"/>
      <c r="P793" s="358"/>
      <c r="Q793" s="35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si="112"/>
        <v>0</v>
      </c>
      <c r="Y793" s="271"/>
      <c r="Z793" s="271"/>
      <c r="AB793" s="273" t="str">
        <f t="shared" si="113"/>
        <v/>
      </c>
    </row>
    <row r="794" spans="1:28" s="272" customFormat="1" ht="20.399999999999999">
      <c r="A794" s="214"/>
      <c r="B794" s="215" t="s">
        <v>15618</v>
      </c>
      <c r="C794" s="354" t="s">
        <v>15618</v>
      </c>
      <c r="D794" s="278"/>
      <c r="E794" s="215" t="s">
        <v>15618</v>
      </c>
      <c r="F794" s="215" t="s">
        <v>15618</v>
      </c>
      <c r="G794" s="215" t="s">
        <v>15618</v>
      </c>
      <c r="H794" s="355" t="s">
        <v>15618</v>
      </c>
      <c r="I794" s="356" t="s">
        <v>15618</v>
      </c>
      <c r="J794" s="356" t="s">
        <v>15618</v>
      </c>
      <c r="K794" s="357"/>
      <c r="L794" s="357"/>
      <c r="M794" s="357"/>
      <c r="N794" s="357"/>
      <c r="O794" s="357"/>
      <c r="P794" s="358"/>
      <c r="Q794" s="35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si="112"/>
        <v>0</v>
      </c>
      <c r="Y794" s="271"/>
      <c r="Z794" s="271"/>
      <c r="AB794" s="273" t="str">
        <f t="shared" si="113"/>
        <v/>
      </c>
    </row>
    <row r="795" spans="1:28" s="272" customFormat="1" ht="20.399999999999999">
      <c r="A795" s="214"/>
      <c r="B795" s="215" t="s">
        <v>15618</v>
      </c>
      <c r="C795" s="354" t="s">
        <v>15618</v>
      </c>
      <c r="D795" s="278"/>
      <c r="E795" s="215" t="s">
        <v>15618</v>
      </c>
      <c r="F795" s="215" t="s">
        <v>15618</v>
      </c>
      <c r="G795" s="215" t="s">
        <v>15618</v>
      </c>
      <c r="H795" s="355" t="s">
        <v>15618</v>
      </c>
      <c r="I795" s="356" t="s">
        <v>15618</v>
      </c>
      <c r="J795" s="356" t="s">
        <v>15618</v>
      </c>
      <c r="K795" s="357"/>
      <c r="L795" s="357"/>
      <c r="M795" s="357"/>
      <c r="N795" s="357"/>
      <c r="O795" s="357"/>
      <c r="P795" s="358"/>
      <c r="Q795" s="359"/>
      <c r="R795" s="215" t="str">
        <f ca="1">IF(ISERROR($V795),"",OFFSET('Smelter Look-up'!$C$4,$V795-4,0)&amp;"")</f>
        <v/>
      </c>
      <c r="S795" s="222" t="str">
        <f t="shared" ref="S795:S825" ca="1" si="114">IF(B795="","",IF(ISERROR(MATCH($E795,CL,0)),"Unknown",INDIRECT("'C'!$A$"&amp;MATCH($E795,CL,0)+1)))</f>
        <v/>
      </c>
      <c r="T795" s="222" t="str">
        <f ca="1">IF(B795="","",IF(ISERROR(MATCH($J795,SorP!$B$1:$B$6230,0)),"",INDIRECT("'SorP'!$A$"&amp;MATCH($J795,SorP!$B$1:$B$6230,0))))</f>
        <v/>
      </c>
      <c r="U795" s="238"/>
      <c r="V795" s="270" t="e">
        <f>IF(C795="",NA(),MATCH($B795&amp;$C795,'Smelter Look-up'!$J:$J,0))</f>
        <v>#N/A</v>
      </c>
      <c r="W795" s="271"/>
      <c r="X795" s="271">
        <f t="shared" ref="X795:X825" si="115">IF(AND(C795="Smelter not listed",OR(LEN(D795)=0,LEN(E795)=0)),1,0)</f>
        <v>0</v>
      </c>
      <c r="Y795" s="271"/>
      <c r="Z795" s="271"/>
      <c r="AB795" s="273" t="str">
        <f t="shared" ref="AB795:AB825" si="116">B795&amp;C795</f>
        <v/>
      </c>
    </row>
    <row r="796" spans="1:28" s="272" customFormat="1" ht="20.399999999999999">
      <c r="A796" s="214"/>
      <c r="B796" s="215" t="s">
        <v>15618</v>
      </c>
      <c r="C796" s="354" t="s">
        <v>15618</v>
      </c>
      <c r="D796" s="278"/>
      <c r="E796" s="215" t="s">
        <v>15618</v>
      </c>
      <c r="F796" s="215" t="s">
        <v>15618</v>
      </c>
      <c r="G796" s="215" t="s">
        <v>15618</v>
      </c>
      <c r="H796" s="355" t="s">
        <v>15618</v>
      </c>
      <c r="I796" s="356" t="s">
        <v>15618</v>
      </c>
      <c r="J796" s="356" t="s">
        <v>15618</v>
      </c>
      <c r="K796" s="357"/>
      <c r="L796" s="357"/>
      <c r="M796" s="357"/>
      <c r="N796" s="357"/>
      <c r="O796" s="357"/>
      <c r="P796" s="358"/>
      <c r="Q796" s="35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si="115"/>
        <v>0</v>
      </c>
      <c r="Y796" s="271"/>
      <c r="Z796" s="271"/>
      <c r="AB796" s="273" t="str">
        <f t="shared" si="116"/>
        <v/>
      </c>
    </row>
    <row r="797" spans="1:28" s="272" customFormat="1" ht="20.399999999999999">
      <c r="A797" s="214"/>
      <c r="B797" s="215" t="s">
        <v>15618</v>
      </c>
      <c r="C797" s="354" t="s">
        <v>15618</v>
      </c>
      <c r="D797" s="278"/>
      <c r="E797" s="215" t="s">
        <v>15618</v>
      </c>
      <c r="F797" s="215" t="s">
        <v>15618</v>
      </c>
      <c r="G797" s="215" t="s">
        <v>15618</v>
      </c>
      <c r="H797" s="355" t="s">
        <v>15618</v>
      </c>
      <c r="I797" s="356" t="s">
        <v>15618</v>
      </c>
      <c r="J797" s="356" t="s">
        <v>15618</v>
      </c>
      <c r="K797" s="357"/>
      <c r="L797" s="357"/>
      <c r="M797" s="357"/>
      <c r="N797" s="357"/>
      <c r="O797" s="357"/>
      <c r="P797" s="358"/>
      <c r="Q797" s="35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si="115"/>
        <v>0</v>
      </c>
      <c r="Y797" s="271"/>
      <c r="Z797" s="271"/>
      <c r="AB797" s="273" t="str">
        <f t="shared" si="116"/>
        <v/>
      </c>
    </row>
    <row r="798" spans="1:28" s="272" customFormat="1" ht="20.399999999999999">
      <c r="A798" s="214"/>
      <c r="B798" s="215" t="s">
        <v>15618</v>
      </c>
      <c r="C798" s="354" t="s">
        <v>15618</v>
      </c>
      <c r="D798" s="278"/>
      <c r="E798" s="215" t="s">
        <v>15618</v>
      </c>
      <c r="F798" s="215" t="s">
        <v>15618</v>
      </c>
      <c r="G798" s="215" t="s">
        <v>15618</v>
      </c>
      <c r="H798" s="355" t="s">
        <v>15618</v>
      </c>
      <c r="I798" s="356" t="s">
        <v>15618</v>
      </c>
      <c r="J798" s="356" t="s">
        <v>15618</v>
      </c>
      <c r="K798" s="357"/>
      <c r="L798" s="357"/>
      <c r="M798" s="357"/>
      <c r="N798" s="357"/>
      <c r="O798" s="357"/>
      <c r="P798" s="358"/>
      <c r="Q798" s="35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si="115"/>
        <v>0</v>
      </c>
      <c r="Y798" s="271"/>
      <c r="Z798" s="271"/>
      <c r="AB798" s="273" t="str">
        <f t="shared" si="116"/>
        <v/>
      </c>
    </row>
    <row r="799" spans="1:28" s="272" customFormat="1" ht="20.399999999999999">
      <c r="A799" s="214"/>
      <c r="B799" s="215" t="s">
        <v>15618</v>
      </c>
      <c r="C799" s="354" t="s">
        <v>15618</v>
      </c>
      <c r="D799" s="278"/>
      <c r="E799" s="215" t="s">
        <v>15618</v>
      </c>
      <c r="F799" s="215" t="s">
        <v>15618</v>
      </c>
      <c r="G799" s="215" t="s">
        <v>15618</v>
      </c>
      <c r="H799" s="355" t="s">
        <v>15618</v>
      </c>
      <c r="I799" s="356" t="s">
        <v>15618</v>
      </c>
      <c r="J799" s="356" t="s">
        <v>15618</v>
      </c>
      <c r="K799" s="357"/>
      <c r="L799" s="357"/>
      <c r="M799" s="357"/>
      <c r="N799" s="357"/>
      <c r="O799" s="357"/>
      <c r="P799" s="358"/>
      <c r="Q799" s="35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si="115"/>
        <v>0</v>
      </c>
      <c r="Y799" s="271"/>
      <c r="Z799" s="271"/>
      <c r="AB799" s="273" t="str">
        <f t="shared" si="116"/>
        <v/>
      </c>
    </row>
    <row r="800" spans="1:28" s="272" customFormat="1" ht="20.399999999999999">
      <c r="A800" s="214"/>
      <c r="B800" s="215" t="s">
        <v>15618</v>
      </c>
      <c r="C800" s="354" t="s">
        <v>15618</v>
      </c>
      <c r="D800" s="278"/>
      <c r="E800" s="215" t="s">
        <v>15618</v>
      </c>
      <c r="F800" s="215" t="s">
        <v>15618</v>
      </c>
      <c r="G800" s="215" t="s">
        <v>15618</v>
      </c>
      <c r="H800" s="355" t="s">
        <v>15618</v>
      </c>
      <c r="I800" s="356" t="s">
        <v>15618</v>
      </c>
      <c r="J800" s="356" t="s">
        <v>15618</v>
      </c>
      <c r="K800" s="357"/>
      <c r="L800" s="357"/>
      <c r="M800" s="357"/>
      <c r="N800" s="357"/>
      <c r="O800" s="357"/>
      <c r="P800" s="358"/>
      <c r="Q800" s="35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si="115"/>
        <v>0</v>
      </c>
      <c r="Y800" s="271"/>
      <c r="Z800" s="271"/>
      <c r="AB800" s="273" t="str">
        <f t="shared" si="116"/>
        <v/>
      </c>
    </row>
    <row r="801" spans="1:28" s="272" customFormat="1" ht="20.399999999999999">
      <c r="A801" s="214"/>
      <c r="B801" s="215" t="s">
        <v>15618</v>
      </c>
      <c r="C801" s="354" t="s">
        <v>15618</v>
      </c>
      <c r="D801" s="278"/>
      <c r="E801" s="215" t="s">
        <v>15618</v>
      </c>
      <c r="F801" s="215" t="s">
        <v>15618</v>
      </c>
      <c r="G801" s="215" t="s">
        <v>15618</v>
      </c>
      <c r="H801" s="355" t="s">
        <v>15618</v>
      </c>
      <c r="I801" s="356" t="s">
        <v>15618</v>
      </c>
      <c r="J801" s="356" t="s">
        <v>15618</v>
      </c>
      <c r="K801" s="357"/>
      <c r="L801" s="357"/>
      <c r="M801" s="357"/>
      <c r="N801" s="357"/>
      <c r="O801" s="357"/>
      <c r="P801" s="358"/>
      <c r="Q801" s="35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si="115"/>
        <v>0</v>
      </c>
      <c r="Y801" s="271"/>
      <c r="Z801" s="271"/>
      <c r="AB801" s="273" t="str">
        <f t="shared" si="116"/>
        <v/>
      </c>
    </row>
    <row r="802" spans="1:28" s="272" customFormat="1" ht="20.399999999999999">
      <c r="A802" s="214"/>
      <c r="B802" s="215" t="s">
        <v>15618</v>
      </c>
      <c r="C802" s="354" t="s">
        <v>15618</v>
      </c>
      <c r="D802" s="278"/>
      <c r="E802" s="215" t="s">
        <v>15618</v>
      </c>
      <c r="F802" s="215" t="s">
        <v>15618</v>
      </c>
      <c r="G802" s="215" t="s">
        <v>15618</v>
      </c>
      <c r="H802" s="355" t="s">
        <v>15618</v>
      </c>
      <c r="I802" s="356" t="s">
        <v>15618</v>
      </c>
      <c r="J802" s="356" t="s">
        <v>15618</v>
      </c>
      <c r="K802" s="357"/>
      <c r="L802" s="357"/>
      <c r="M802" s="357"/>
      <c r="N802" s="357"/>
      <c r="O802" s="357"/>
      <c r="P802" s="358"/>
      <c r="Q802" s="35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si="115"/>
        <v>0</v>
      </c>
      <c r="Y802" s="271"/>
      <c r="Z802" s="271"/>
      <c r="AB802" s="273" t="str">
        <f t="shared" si="116"/>
        <v/>
      </c>
    </row>
    <row r="803" spans="1:28" s="272" customFormat="1" ht="20.399999999999999">
      <c r="A803" s="214"/>
      <c r="B803" s="215" t="s">
        <v>15618</v>
      </c>
      <c r="C803" s="354" t="s">
        <v>15618</v>
      </c>
      <c r="D803" s="278"/>
      <c r="E803" s="215" t="s">
        <v>15618</v>
      </c>
      <c r="F803" s="215" t="s">
        <v>15618</v>
      </c>
      <c r="G803" s="215" t="s">
        <v>15618</v>
      </c>
      <c r="H803" s="355" t="s">
        <v>15618</v>
      </c>
      <c r="I803" s="356" t="s">
        <v>15618</v>
      </c>
      <c r="J803" s="356" t="s">
        <v>15618</v>
      </c>
      <c r="K803" s="357"/>
      <c r="L803" s="357"/>
      <c r="M803" s="357"/>
      <c r="N803" s="357"/>
      <c r="O803" s="357"/>
      <c r="P803" s="358"/>
      <c r="Q803" s="35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si="115"/>
        <v>0</v>
      </c>
      <c r="Y803" s="271"/>
      <c r="Z803" s="271"/>
      <c r="AB803" s="273" t="str">
        <f t="shared" si="116"/>
        <v/>
      </c>
    </row>
    <row r="804" spans="1:28" s="272" customFormat="1" ht="20.399999999999999">
      <c r="A804" s="214"/>
      <c r="B804" s="215" t="s">
        <v>15618</v>
      </c>
      <c r="C804" s="354" t="s">
        <v>15618</v>
      </c>
      <c r="D804" s="278"/>
      <c r="E804" s="215" t="s">
        <v>15618</v>
      </c>
      <c r="F804" s="215" t="s">
        <v>15618</v>
      </c>
      <c r="G804" s="215" t="s">
        <v>15618</v>
      </c>
      <c r="H804" s="355" t="s">
        <v>15618</v>
      </c>
      <c r="I804" s="356" t="s">
        <v>15618</v>
      </c>
      <c r="J804" s="356" t="s">
        <v>15618</v>
      </c>
      <c r="K804" s="357"/>
      <c r="L804" s="357"/>
      <c r="M804" s="357"/>
      <c r="N804" s="357"/>
      <c r="O804" s="357"/>
      <c r="P804" s="358"/>
      <c r="Q804" s="35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si="115"/>
        <v>0</v>
      </c>
      <c r="Y804" s="271"/>
      <c r="Z804" s="271"/>
      <c r="AB804" s="273" t="str">
        <f t="shared" si="116"/>
        <v/>
      </c>
    </row>
    <row r="805" spans="1:28" s="272" customFormat="1" ht="20.399999999999999">
      <c r="A805" s="214"/>
      <c r="B805" s="215" t="s">
        <v>15618</v>
      </c>
      <c r="C805" s="354" t="s">
        <v>15618</v>
      </c>
      <c r="D805" s="278"/>
      <c r="E805" s="215" t="s">
        <v>15618</v>
      </c>
      <c r="F805" s="215" t="s">
        <v>15618</v>
      </c>
      <c r="G805" s="215" t="s">
        <v>15618</v>
      </c>
      <c r="H805" s="355" t="s">
        <v>15618</v>
      </c>
      <c r="I805" s="356" t="s">
        <v>15618</v>
      </c>
      <c r="J805" s="356" t="s">
        <v>15618</v>
      </c>
      <c r="K805" s="357"/>
      <c r="L805" s="357"/>
      <c r="M805" s="357"/>
      <c r="N805" s="357"/>
      <c r="O805" s="357"/>
      <c r="P805" s="358"/>
      <c r="Q805" s="35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si="115"/>
        <v>0</v>
      </c>
      <c r="Y805" s="271"/>
      <c r="Z805" s="271"/>
      <c r="AB805" s="273" t="str">
        <f t="shared" si="116"/>
        <v/>
      </c>
    </row>
    <row r="806" spans="1:28" s="272" customFormat="1" ht="20.399999999999999">
      <c r="A806" s="214"/>
      <c r="B806" s="215" t="s">
        <v>15618</v>
      </c>
      <c r="C806" s="354" t="s">
        <v>15618</v>
      </c>
      <c r="D806" s="278"/>
      <c r="E806" s="215" t="s">
        <v>15618</v>
      </c>
      <c r="F806" s="215" t="s">
        <v>15618</v>
      </c>
      <c r="G806" s="215" t="s">
        <v>15618</v>
      </c>
      <c r="H806" s="355" t="s">
        <v>15618</v>
      </c>
      <c r="I806" s="356" t="s">
        <v>15618</v>
      </c>
      <c r="J806" s="356" t="s">
        <v>15618</v>
      </c>
      <c r="K806" s="357"/>
      <c r="L806" s="357"/>
      <c r="M806" s="357"/>
      <c r="N806" s="357"/>
      <c r="O806" s="357"/>
      <c r="P806" s="358"/>
      <c r="Q806" s="35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si="115"/>
        <v>0</v>
      </c>
      <c r="Y806" s="271"/>
      <c r="Z806" s="271"/>
      <c r="AB806" s="273" t="str">
        <f t="shared" si="116"/>
        <v/>
      </c>
    </row>
    <row r="807" spans="1:28" s="272" customFormat="1" ht="20.399999999999999">
      <c r="A807" s="214"/>
      <c r="B807" s="215" t="s">
        <v>15618</v>
      </c>
      <c r="C807" s="354" t="s">
        <v>15618</v>
      </c>
      <c r="D807" s="278"/>
      <c r="E807" s="215" t="s">
        <v>15618</v>
      </c>
      <c r="F807" s="215" t="s">
        <v>15618</v>
      </c>
      <c r="G807" s="215" t="s">
        <v>15618</v>
      </c>
      <c r="H807" s="355" t="s">
        <v>15618</v>
      </c>
      <c r="I807" s="356" t="s">
        <v>15618</v>
      </c>
      <c r="J807" s="356" t="s">
        <v>15618</v>
      </c>
      <c r="K807" s="357"/>
      <c r="L807" s="357"/>
      <c r="M807" s="357"/>
      <c r="N807" s="357"/>
      <c r="O807" s="357"/>
      <c r="P807" s="358"/>
      <c r="Q807" s="35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si="115"/>
        <v>0</v>
      </c>
      <c r="Y807" s="271"/>
      <c r="Z807" s="271"/>
      <c r="AB807" s="273" t="str">
        <f t="shared" si="116"/>
        <v/>
      </c>
    </row>
    <row r="808" spans="1:28" s="272" customFormat="1" ht="20.399999999999999">
      <c r="A808" s="214"/>
      <c r="B808" s="215" t="s">
        <v>15618</v>
      </c>
      <c r="C808" s="354" t="s">
        <v>15618</v>
      </c>
      <c r="D808" s="278"/>
      <c r="E808" s="215" t="s">
        <v>15618</v>
      </c>
      <c r="F808" s="215" t="s">
        <v>15618</v>
      </c>
      <c r="G808" s="215" t="s">
        <v>15618</v>
      </c>
      <c r="H808" s="355" t="s">
        <v>15618</v>
      </c>
      <c r="I808" s="356" t="s">
        <v>15618</v>
      </c>
      <c r="J808" s="356" t="s">
        <v>15618</v>
      </c>
      <c r="K808" s="357"/>
      <c r="L808" s="357"/>
      <c r="M808" s="357"/>
      <c r="N808" s="357"/>
      <c r="O808" s="357"/>
      <c r="P808" s="358"/>
      <c r="Q808" s="35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si="115"/>
        <v>0</v>
      </c>
      <c r="Y808" s="271"/>
      <c r="Z808" s="271"/>
      <c r="AB808" s="273" t="str">
        <f t="shared" si="116"/>
        <v/>
      </c>
    </row>
    <row r="809" spans="1:28" s="272" customFormat="1" ht="20.399999999999999">
      <c r="A809" s="214"/>
      <c r="B809" s="215" t="s">
        <v>15618</v>
      </c>
      <c r="C809" s="354" t="s">
        <v>15618</v>
      </c>
      <c r="D809" s="278"/>
      <c r="E809" s="215" t="s">
        <v>15618</v>
      </c>
      <c r="F809" s="215" t="s">
        <v>15618</v>
      </c>
      <c r="G809" s="215" t="s">
        <v>15618</v>
      </c>
      <c r="H809" s="355" t="s">
        <v>15618</v>
      </c>
      <c r="I809" s="356" t="s">
        <v>15618</v>
      </c>
      <c r="J809" s="356" t="s">
        <v>15618</v>
      </c>
      <c r="K809" s="357"/>
      <c r="L809" s="357"/>
      <c r="M809" s="357"/>
      <c r="N809" s="357"/>
      <c r="O809" s="357"/>
      <c r="P809" s="358"/>
      <c r="Q809" s="35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si="115"/>
        <v>0</v>
      </c>
      <c r="Y809" s="271"/>
      <c r="Z809" s="271"/>
      <c r="AB809" s="273" t="str">
        <f t="shared" si="116"/>
        <v/>
      </c>
    </row>
    <row r="810" spans="1:28" s="272" customFormat="1" ht="20.399999999999999">
      <c r="A810" s="214"/>
      <c r="B810" s="215" t="s">
        <v>15618</v>
      </c>
      <c r="C810" s="354" t="s">
        <v>15618</v>
      </c>
      <c r="D810" s="278"/>
      <c r="E810" s="215" t="s">
        <v>15618</v>
      </c>
      <c r="F810" s="215" t="s">
        <v>15618</v>
      </c>
      <c r="G810" s="215" t="s">
        <v>15618</v>
      </c>
      <c r="H810" s="355" t="s">
        <v>15618</v>
      </c>
      <c r="I810" s="356" t="s">
        <v>15618</v>
      </c>
      <c r="J810" s="356" t="s">
        <v>15618</v>
      </c>
      <c r="K810" s="357"/>
      <c r="L810" s="357"/>
      <c r="M810" s="357"/>
      <c r="N810" s="357"/>
      <c r="O810" s="357"/>
      <c r="P810" s="358"/>
      <c r="Q810" s="35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si="115"/>
        <v>0</v>
      </c>
      <c r="Y810" s="271"/>
      <c r="Z810" s="271"/>
      <c r="AB810" s="273" t="str">
        <f t="shared" si="116"/>
        <v/>
      </c>
    </row>
    <row r="811" spans="1:28" s="272" customFormat="1" ht="20.399999999999999">
      <c r="A811" s="214"/>
      <c r="B811" s="215" t="s">
        <v>15618</v>
      </c>
      <c r="C811" s="354" t="s">
        <v>15618</v>
      </c>
      <c r="D811" s="278"/>
      <c r="E811" s="215" t="s">
        <v>15618</v>
      </c>
      <c r="F811" s="215" t="s">
        <v>15618</v>
      </c>
      <c r="G811" s="215" t="s">
        <v>15618</v>
      </c>
      <c r="H811" s="355" t="s">
        <v>15618</v>
      </c>
      <c r="I811" s="356" t="s">
        <v>15618</v>
      </c>
      <c r="J811" s="356" t="s">
        <v>15618</v>
      </c>
      <c r="K811" s="357"/>
      <c r="L811" s="357"/>
      <c r="M811" s="357"/>
      <c r="N811" s="357"/>
      <c r="O811" s="357"/>
      <c r="P811" s="358"/>
      <c r="Q811" s="35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si="115"/>
        <v>0</v>
      </c>
      <c r="Y811" s="271"/>
      <c r="Z811" s="271"/>
      <c r="AB811" s="273" t="str">
        <f t="shared" si="116"/>
        <v/>
      </c>
    </row>
    <row r="812" spans="1:28" s="272" customFormat="1" ht="20.399999999999999">
      <c r="A812" s="214"/>
      <c r="B812" s="215" t="s">
        <v>15618</v>
      </c>
      <c r="C812" s="354" t="s">
        <v>15618</v>
      </c>
      <c r="D812" s="278"/>
      <c r="E812" s="215" t="s">
        <v>15618</v>
      </c>
      <c r="F812" s="215" t="s">
        <v>15618</v>
      </c>
      <c r="G812" s="215" t="s">
        <v>15618</v>
      </c>
      <c r="H812" s="355" t="s">
        <v>15618</v>
      </c>
      <c r="I812" s="356" t="s">
        <v>15618</v>
      </c>
      <c r="J812" s="356" t="s">
        <v>15618</v>
      </c>
      <c r="K812" s="357"/>
      <c r="L812" s="357"/>
      <c r="M812" s="357"/>
      <c r="N812" s="357"/>
      <c r="O812" s="357"/>
      <c r="P812" s="358"/>
      <c r="Q812" s="35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si="115"/>
        <v>0</v>
      </c>
      <c r="Y812" s="271"/>
      <c r="Z812" s="271"/>
      <c r="AB812" s="273" t="str">
        <f t="shared" si="116"/>
        <v/>
      </c>
    </row>
    <row r="813" spans="1:28" s="272" customFormat="1" ht="20.399999999999999">
      <c r="A813" s="214"/>
      <c r="B813" s="215" t="s">
        <v>15618</v>
      </c>
      <c r="C813" s="354" t="s">
        <v>15618</v>
      </c>
      <c r="D813" s="278"/>
      <c r="E813" s="215" t="s">
        <v>15618</v>
      </c>
      <c r="F813" s="215" t="s">
        <v>15618</v>
      </c>
      <c r="G813" s="215" t="s">
        <v>15618</v>
      </c>
      <c r="H813" s="355" t="s">
        <v>15618</v>
      </c>
      <c r="I813" s="356" t="s">
        <v>15618</v>
      </c>
      <c r="J813" s="356" t="s">
        <v>15618</v>
      </c>
      <c r="K813" s="357"/>
      <c r="L813" s="357"/>
      <c r="M813" s="357"/>
      <c r="N813" s="357"/>
      <c r="O813" s="357"/>
      <c r="P813" s="358"/>
      <c r="Q813" s="35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si="115"/>
        <v>0</v>
      </c>
      <c r="Y813" s="271"/>
      <c r="Z813" s="271"/>
      <c r="AB813" s="273" t="str">
        <f t="shared" si="116"/>
        <v/>
      </c>
    </row>
    <row r="814" spans="1:28" s="272" customFormat="1" ht="20.399999999999999">
      <c r="A814" s="214"/>
      <c r="B814" s="215" t="s">
        <v>15618</v>
      </c>
      <c r="C814" s="354" t="s">
        <v>15618</v>
      </c>
      <c r="D814" s="278"/>
      <c r="E814" s="215" t="s">
        <v>15618</v>
      </c>
      <c r="F814" s="215" t="s">
        <v>15618</v>
      </c>
      <c r="G814" s="215" t="s">
        <v>15618</v>
      </c>
      <c r="H814" s="355" t="s">
        <v>15618</v>
      </c>
      <c r="I814" s="356" t="s">
        <v>15618</v>
      </c>
      <c r="J814" s="356" t="s">
        <v>15618</v>
      </c>
      <c r="K814" s="357"/>
      <c r="L814" s="357"/>
      <c r="M814" s="357"/>
      <c r="N814" s="357"/>
      <c r="O814" s="357"/>
      <c r="P814" s="358"/>
      <c r="Q814" s="35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si="115"/>
        <v>0</v>
      </c>
      <c r="Y814" s="271"/>
      <c r="Z814" s="271"/>
      <c r="AB814" s="273" t="str">
        <f t="shared" si="116"/>
        <v/>
      </c>
    </row>
    <row r="815" spans="1:28" s="272" customFormat="1" ht="20.399999999999999">
      <c r="A815" s="214"/>
      <c r="B815" s="215" t="s">
        <v>15618</v>
      </c>
      <c r="C815" s="354" t="s">
        <v>15618</v>
      </c>
      <c r="D815" s="278"/>
      <c r="E815" s="215" t="s">
        <v>15618</v>
      </c>
      <c r="F815" s="215" t="s">
        <v>15618</v>
      </c>
      <c r="G815" s="215" t="s">
        <v>15618</v>
      </c>
      <c r="H815" s="355" t="s">
        <v>15618</v>
      </c>
      <c r="I815" s="356" t="s">
        <v>15618</v>
      </c>
      <c r="J815" s="356" t="s">
        <v>15618</v>
      </c>
      <c r="K815" s="357"/>
      <c r="L815" s="357"/>
      <c r="M815" s="357"/>
      <c r="N815" s="357"/>
      <c r="O815" s="357"/>
      <c r="P815" s="358"/>
      <c r="Q815" s="35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si="115"/>
        <v>0</v>
      </c>
      <c r="Y815" s="271"/>
      <c r="Z815" s="271"/>
      <c r="AB815" s="273" t="str">
        <f t="shared" si="116"/>
        <v/>
      </c>
    </row>
    <row r="816" spans="1:28" s="272" customFormat="1" ht="20.399999999999999">
      <c r="A816" s="214"/>
      <c r="B816" s="215" t="s">
        <v>15618</v>
      </c>
      <c r="C816" s="354" t="s">
        <v>15618</v>
      </c>
      <c r="D816" s="278"/>
      <c r="E816" s="215" t="s">
        <v>15618</v>
      </c>
      <c r="F816" s="215" t="s">
        <v>15618</v>
      </c>
      <c r="G816" s="215" t="s">
        <v>15618</v>
      </c>
      <c r="H816" s="355" t="s">
        <v>15618</v>
      </c>
      <c r="I816" s="356" t="s">
        <v>15618</v>
      </c>
      <c r="J816" s="356" t="s">
        <v>15618</v>
      </c>
      <c r="K816" s="357"/>
      <c r="L816" s="357"/>
      <c r="M816" s="357"/>
      <c r="N816" s="357"/>
      <c r="O816" s="357"/>
      <c r="P816" s="358"/>
      <c r="Q816" s="35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si="115"/>
        <v>0</v>
      </c>
      <c r="Y816" s="271"/>
      <c r="Z816" s="271"/>
      <c r="AB816" s="273" t="str">
        <f t="shared" si="116"/>
        <v/>
      </c>
    </row>
    <row r="817" spans="1:28" s="272" customFormat="1" ht="20.399999999999999">
      <c r="A817" s="214"/>
      <c r="B817" s="215" t="s">
        <v>15618</v>
      </c>
      <c r="C817" s="354" t="s">
        <v>15618</v>
      </c>
      <c r="D817" s="278"/>
      <c r="E817" s="215" t="s">
        <v>15618</v>
      </c>
      <c r="F817" s="215" t="s">
        <v>15618</v>
      </c>
      <c r="G817" s="215" t="s">
        <v>15618</v>
      </c>
      <c r="H817" s="355" t="s">
        <v>15618</v>
      </c>
      <c r="I817" s="356" t="s">
        <v>15618</v>
      </c>
      <c r="J817" s="356" t="s">
        <v>15618</v>
      </c>
      <c r="K817" s="357"/>
      <c r="L817" s="357"/>
      <c r="M817" s="357"/>
      <c r="N817" s="357"/>
      <c r="O817" s="357"/>
      <c r="P817" s="358"/>
      <c r="Q817" s="35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si="115"/>
        <v>0</v>
      </c>
      <c r="Y817" s="271"/>
      <c r="Z817" s="271"/>
      <c r="AB817" s="273" t="str">
        <f t="shared" si="116"/>
        <v/>
      </c>
    </row>
    <row r="818" spans="1:28" s="272" customFormat="1" ht="20.399999999999999">
      <c r="A818" s="214"/>
      <c r="B818" s="215" t="s">
        <v>15618</v>
      </c>
      <c r="C818" s="354" t="s">
        <v>15618</v>
      </c>
      <c r="D818" s="278"/>
      <c r="E818" s="215" t="s">
        <v>15618</v>
      </c>
      <c r="F818" s="215" t="s">
        <v>15618</v>
      </c>
      <c r="G818" s="215" t="s">
        <v>15618</v>
      </c>
      <c r="H818" s="355" t="s">
        <v>15618</v>
      </c>
      <c r="I818" s="356" t="s">
        <v>15618</v>
      </c>
      <c r="J818" s="356" t="s">
        <v>15618</v>
      </c>
      <c r="K818" s="357"/>
      <c r="L818" s="357"/>
      <c r="M818" s="357"/>
      <c r="N818" s="357"/>
      <c r="O818" s="357"/>
      <c r="P818" s="358"/>
      <c r="Q818" s="35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si="115"/>
        <v>0</v>
      </c>
      <c r="Y818" s="271"/>
      <c r="Z818" s="271"/>
      <c r="AB818" s="273" t="str">
        <f t="shared" si="116"/>
        <v/>
      </c>
    </row>
    <row r="819" spans="1:28" s="272" customFormat="1" ht="20.399999999999999">
      <c r="A819" s="214"/>
      <c r="B819" s="215" t="s">
        <v>15618</v>
      </c>
      <c r="C819" s="354" t="s">
        <v>15618</v>
      </c>
      <c r="D819" s="278"/>
      <c r="E819" s="215" t="s">
        <v>15618</v>
      </c>
      <c r="F819" s="215" t="s">
        <v>15618</v>
      </c>
      <c r="G819" s="215" t="s">
        <v>15618</v>
      </c>
      <c r="H819" s="355" t="s">
        <v>15618</v>
      </c>
      <c r="I819" s="356" t="s">
        <v>15618</v>
      </c>
      <c r="J819" s="356" t="s">
        <v>15618</v>
      </c>
      <c r="K819" s="357"/>
      <c r="L819" s="357"/>
      <c r="M819" s="357"/>
      <c r="N819" s="357"/>
      <c r="O819" s="357"/>
      <c r="P819" s="358"/>
      <c r="Q819" s="35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si="115"/>
        <v>0</v>
      </c>
      <c r="Y819" s="271"/>
      <c r="Z819" s="271"/>
      <c r="AB819" s="273" t="str">
        <f t="shared" si="116"/>
        <v/>
      </c>
    </row>
    <row r="820" spans="1:28" s="272" customFormat="1" ht="20.399999999999999">
      <c r="A820" s="214"/>
      <c r="B820" s="215" t="s">
        <v>15618</v>
      </c>
      <c r="C820" s="354" t="s">
        <v>15618</v>
      </c>
      <c r="D820" s="278"/>
      <c r="E820" s="215" t="s">
        <v>15618</v>
      </c>
      <c r="F820" s="215" t="s">
        <v>15618</v>
      </c>
      <c r="G820" s="215" t="s">
        <v>15618</v>
      </c>
      <c r="H820" s="355" t="s">
        <v>15618</v>
      </c>
      <c r="I820" s="356" t="s">
        <v>15618</v>
      </c>
      <c r="J820" s="356" t="s">
        <v>15618</v>
      </c>
      <c r="K820" s="357"/>
      <c r="L820" s="357"/>
      <c r="M820" s="357"/>
      <c r="N820" s="357"/>
      <c r="O820" s="357"/>
      <c r="P820" s="358"/>
      <c r="Q820" s="35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si="115"/>
        <v>0</v>
      </c>
      <c r="Y820" s="271"/>
      <c r="Z820" s="271"/>
      <c r="AB820" s="273" t="str">
        <f t="shared" si="116"/>
        <v/>
      </c>
    </row>
    <row r="821" spans="1:28" s="272" customFormat="1" ht="20.399999999999999">
      <c r="A821" s="214"/>
      <c r="B821" s="215" t="s">
        <v>15618</v>
      </c>
      <c r="C821" s="354" t="s">
        <v>15618</v>
      </c>
      <c r="D821" s="278"/>
      <c r="E821" s="215" t="s">
        <v>15618</v>
      </c>
      <c r="F821" s="215" t="s">
        <v>15618</v>
      </c>
      <c r="G821" s="215" t="s">
        <v>15618</v>
      </c>
      <c r="H821" s="355" t="s">
        <v>15618</v>
      </c>
      <c r="I821" s="356" t="s">
        <v>15618</v>
      </c>
      <c r="J821" s="356" t="s">
        <v>15618</v>
      </c>
      <c r="K821" s="357"/>
      <c r="L821" s="357"/>
      <c r="M821" s="357"/>
      <c r="N821" s="357"/>
      <c r="O821" s="357"/>
      <c r="P821" s="358"/>
      <c r="Q821" s="35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si="115"/>
        <v>0</v>
      </c>
      <c r="Y821" s="271"/>
      <c r="Z821" s="271"/>
      <c r="AB821" s="273" t="str">
        <f t="shared" si="116"/>
        <v/>
      </c>
    </row>
    <row r="822" spans="1:28" s="272" customFormat="1" ht="20.399999999999999">
      <c r="A822" s="214"/>
      <c r="B822" s="215" t="s">
        <v>15618</v>
      </c>
      <c r="C822" s="354" t="s">
        <v>15618</v>
      </c>
      <c r="D822" s="278"/>
      <c r="E822" s="215" t="s">
        <v>15618</v>
      </c>
      <c r="F822" s="215" t="s">
        <v>15618</v>
      </c>
      <c r="G822" s="215" t="s">
        <v>15618</v>
      </c>
      <c r="H822" s="355" t="s">
        <v>15618</v>
      </c>
      <c r="I822" s="356" t="s">
        <v>15618</v>
      </c>
      <c r="J822" s="356" t="s">
        <v>15618</v>
      </c>
      <c r="K822" s="357"/>
      <c r="L822" s="357"/>
      <c r="M822" s="357"/>
      <c r="N822" s="357"/>
      <c r="O822" s="357"/>
      <c r="P822" s="358"/>
      <c r="Q822" s="35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si="115"/>
        <v>0</v>
      </c>
      <c r="Y822" s="271"/>
      <c r="Z822" s="271"/>
      <c r="AB822" s="273" t="str">
        <f t="shared" si="116"/>
        <v/>
      </c>
    </row>
    <row r="823" spans="1:28" s="272" customFormat="1" ht="20.399999999999999">
      <c r="A823" s="214"/>
      <c r="B823" s="215" t="s">
        <v>15618</v>
      </c>
      <c r="C823" s="354" t="s">
        <v>15618</v>
      </c>
      <c r="D823" s="278"/>
      <c r="E823" s="215" t="s">
        <v>15618</v>
      </c>
      <c r="F823" s="215" t="s">
        <v>15618</v>
      </c>
      <c r="G823" s="215" t="s">
        <v>15618</v>
      </c>
      <c r="H823" s="355" t="s">
        <v>15618</v>
      </c>
      <c r="I823" s="356" t="s">
        <v>15618</v>
      </c>
      <c r="J823" s="356" t="s">
        <v>15618</v>
      </c>
      <c r="K823" s="357"/>
      <c r="L823" s="357"/>
      <c r="M823" s="357"/>
      <c r="N823" s="357"/>
      <c r="O823" s="357"/>
      <c r="P823" s="358"/>
      <c r="Q823" s="35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si="115"/>
        <v>0</v>
      </c>
      <c r="Y823" s="271"/>
      <c r="Z823" s="271"/>
      <c r="AB823" s="273" t="str">
        <f t="shared" si="116"/>
        <v/>
      </c>
    </row>
    <row r="824" spans="1:28" s="272" customFormat="1" ht="20.399999999999999">
      <c r="A824" s="214"/>
      <c r="B824" s="215" t="s">
        <v>15618</v>
      </c>
      <c r="C824" s="354" t="s">
        <v>15618</v>
      </c>
      <c r="D824" s="278"/>
      <c r="E824" s="215" t="s">
        <v>15618</v>
      </c>
      <c r="F824" s="215" t="s">
        <v>15618</v>
      </c>
      <c r="G824" s="215" t="s">
        <v>15618</v>
      </c>
      <c r="H824" s="355" t="s">
        <v>15618</v>
      </c>
      <c r="I824" s="356" t="s">
        <v>15618</v>
      </c>
      <c r="J824" s="356" t="s">
        <v>15618</v>
      </c>
      <c r="K824" s="357"/>
      <c r="L824" s="357"/>
      <c r="M824" s="357"/>
      <c r="N824" s="357"/>
      <c r="O824" s="357"/>
      <c r="P824" s="358"/>
      <c r="Q824" s="35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si="115"/>
        <v>0</v>
      </c>
      <c r="Y824" s="271"/>
      <c r="Z824" s="271"/>
      <c r="AB824" s="273" t="str">
        <f t="shared" si="116"/>
        <v/>
      </c>
    </row>
    <row r="825" spans="1:28" s="272" customFormat="1" ht="20.399999999999999">
      <c r="A825" s="214"/>
      <c r="B825" s="215" t="s">
        <v>15618</v>
      </c>
      <c r="C825" s="354" t="s">
        <v>15618</v>
      </c>
      <c r="D825" s="278"/>
      <c r="E825" s="215" t="s">
        <v>15618</v>
      </c>
      <c r="F825" s="215" t="s">
        <v>15618</v>
      </c>
      <c r="G825" s="215" t="s">
        <v>15618</v>
      </c>
      <c r="H825" s="355" t="s">
        <v>15618</v>
      </c>
      <c r="I825" s="356" t="s">
        <v>15618</v>
      </c>
      <c r="J825" s="356" t="s">
        <v>15618</v>
      </c>
      <c r="K825" s="357"/>
      <c r="L825" s="357"/>
      <c r="M825" s="357"/>
      <c r="N825" s="357"/>
      <c r="O825" s="357"/>
      <c r="P825" s="358"/>
      <c r="Q825" s="35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si="115"/>
        <v>0</v>
      </c>
      <c r="Y825" s="271"/>
      <c r="Z825" s="271"/>
      <c r="AB825" s="273" t="str">
        <f t="shared" si="116"/>
        <v/>
      </c>
    </row>
    <row r="826" spans="1:28" s="272" customFormat="1" ht="20.399999999999999">
      <c r="A826" s="214"/>
      <c r="B826" s="215" t="s">
        <v>15618</v>
      </c>
      <c r="C826" s="354" t="s">
        <v>15618</v>
      </c>
      <c r="D826" s="278"/>
      <c r="E826" s="215" t="s">
        <v>15618</v>
      </c>
      <c r="F826" s="215" t="s">
        <v>15618</v>
      </c>
      <c r="G826" s="215" t="s">
        <v>15618</v>
      </c>
      <c r="H826" s="355" t="s">
        <v>15618</v>
      </c>
      <c r="I826" s="356" t="s">
        <v>15618</v>
      </c>
      <c r="J826" s="356" t="s">
        <v>15618</v>
      </c>
      <c r="K826" s="357"/>
      <c r="L826" s="357"/>
      <c r="M826" s="357"/>
      <c r="N826" s="357"/>
      <c r="O826" s="357"/>
      <c r="P826" s="358"/>
      <c r="Q826" s="359"/>
      <c r="R826" s="215" t="str">
        <f ca="1">IF(ISERROR($V826),"",OFFSET('Smelter Look-up'!$C$4,$V826-4,0)&amp;"")</f>
        <v/>
      </c>
      <c r="S826" s="222" t="str">
        <f t="shared" ref="S826" ca="1" si="117">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 si="118">IF(AND(C826="Smelter not listed",OR(LEN(D826)=0,LEN(E826)=0)),1,0)</f>
        <v>0</v>
      </c>
      <c r="Y826" s="271"/>
      <c r="Z826" s="271"/>
      <c r="AB826" s="273" t="str">
        <f t="shared" ref="AB826" si="119">B826&amp;C826</f>
        <v/>
      </c>
    </row>
    <row r="827" spans="1:28" s="272" customFormat="1" ht="20.399999999999999">
      <c r="A827" s="214"/>
      <c r="B827" s="215" t="s">
        <v>15618</v>
      </c>
      <c r="C827" s="354" t="s">
        <v>15618</v>
      </c>
      <c r="D827" s="278"/>
      <c r="E827" s="215" t="s">
        <v>15618</v>
      </c>
      <c r="F827" s="215" t="s">
        <v>15618</v>
      </c>
      <c r="G827" s="215" t="s">
        <v>15618</v>
      </c>
      <c r="H827" s="355" t="s">
        <v>15618</v>
      </c>
      <c r="I827" s="356" t="s">
        <v>15618</v>
      </c>
      <c r="J827" s="356" t="s">
        <v>15618</v>
      </c>
      <c r="K827" s="357"/>
      <c r="L827" s="357"/>
      <c r="M827" s="357"/>
      <c r="N827" s="357"/>
      <c r="O827" s="357"/>
      <c r="P827" s="358"/>
      <c r="Q827" s="359"/>
      <c r="R827" s="215" t="str">
        <f ca="1">IF(ISERROR($V827),"",OFFSET('Smelter Look-up'!$C$4,$V827-4,0)&amp;"")</f>
        <v/>
      </c>
      <c r="S827" s="222" t="str">
        <f t="shared" ref="S827:S858" ca="1" si="120">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X858" si="121">IF(AND(C827="Smelter not listed",OR(LEN(D827)=0,LEN(E827)=0)),1,0)</f>
        <v>0</v>
      </c>
      <c r="Y827" s="271"/>
      <c r="Z827" s="271"/>
      <c r="AB827" s="273" t="str">
        <f t="shared" ref="AB827:AB858" si="122">B827&amp;C827</f>
        <v/>
      </c>
    </row>
    <row r="828" spans="1:28" s="272" customFormat="1" ht="20.399999999999999">
      <c r="A828" s="214"/>
      <c r="B828" s="215" t="s">
        <v>15618</v>
      </c>
      <c r="C828" s="354" t="s">
        <v>15618</v>
      </c>
      <c r="D828" s="278"/>
      <c r="E828" s="215" t="s">
        <v>15618</v>
      </c>
      <c r="F828" s="215" t="s">
        <v>15618</v>
      </c>
      <c r="G828" s="215" t="s">
        <v>15618</v>
      </c>
      <c r="H828" s="355" t="s">
        <v>15618</v>
      </c>
      <c r="I828" s="356" t="s">
        <v>15618</v>
      </c>
      <c r="J828" s="356" t="s">
        <v>15618</v>
      </c>
      <c r="K828" s="357"/>
      <c r="L828" s="357"/>
      <c r="M828" s="357"/>
      <c r="N828" s="357"/>
      <c r="O828" s="357"/>
      <c r="P828" s="358"/>
      <c r="Q828" s="35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si="121"/>
        <v>0</v>
      </c>
      <c r="Y828" s="271"/>
      <c r="Z828" s="271"/>
      <c r="AB828" s="273" t="str">
        <f t="shared" si="122"/>
        <v/>
      </c>
    </row>
    <row r="829" spans="1:28" s="272" customFormat="1" ht="20.399999999999999">
      <c r="A829" s="214"/>
      <c r="B829" s="215" t="s">
        <v>15618</v>
      </c>
      <c r="C829" s="354" t="s">
        <v>15618</v>
      </c>
      <c r="D829" s="278"/>
      <c r="E829" s="215" t="s">
        <v>15618</v>
      </c>
      <c r="F829" s="215" t="s">
        <v>15618</v>
      </c>
      <c r="G829" s="215" t="s">
        <v>15618</v>
      </c>
      <c r="H829" s="355" t="s">
        <v>15618</v>
      </c>
      <c r="I829" s="356" t="s">
        <v>15618</v>
      </c>
      <c r="J829" s="356" t="s">
        <v>15618</v>
      </c>
      <c r="K829" s="357"/>
      <c r="L829" s="357"/>
      <c r="M829" s="357"/>
      <c r="N829" s="357"/>
      <c r="O829" s="357"/>
      <c r="P829" s="358"/>
      <c r="Q829" s="35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si="121"/>
        <v>0</v>
      </c>
      <c r="Y829" s="271"/>
      <c r="Z829" s="271"/>
      <c r="AB829" s="273" t="str">
        <f t="shared" si="122"/>
        <v/>
      </c>
    </row>
    <row r="830" spans="1:28" s="272" customFormat="1" ht="20.399999999999999">
      <c r="A830" s="214"/>
      <c r="B830" s="215" t="s">
        <v>15618</v>
      </c>
      <c r="C830" s="354" t="s">
        <v>15618</v>
      </c>
      <c r="D830" s="278"/>
      <c r="E830" s="215" t="s">
        <v>15618</v>
      </c>
      <c r="F830" s="215" t="s">
        <v>15618</v>
      </c>
      <c r="G830" s="215" t="s">
        <v>15618</v>
      </c>
      <c r="H830" s="355" t="s">
        <v>15618</v>
      </c>
      <c r="I830" s="356" t="s">
        <v>15618</v>
      </c>
      <c r="J830" s="356" t="s">
        <v>15618</v>
      </c>
      <c r="K830" s="357"/>
      <c r="L830" s="357"/>
      <c r="M830" s="357"/>
      <c r="N830" s="357"/>
      <c r="O830" s="357"/>
      <c r="P830" s="358"/>
      <c r="Q830" s="35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si="121"/>
        <v>0</v>
      </c>
      <c r="Y830" s="271"/>
      <c r="Z830" s="271"/>
      <c r="AB830" s="273" t="str">
        <f t="shared" si="122"/>
        <v/>
      </c>
    </row>
    <row r="831" spans="1:28" s="272" customFormat="1" ht="20.399999999999999">
      <c r="A831" s="214"/>
      <c r="B831" s="215" t="s">
        <v>15618</v>
      </c>
      <c r="C831" s="354" t="s">
        <v>15618</v>
      </c>
      <c r="D831" s="278"/>
      <c r="E831" s="215" t="s">
        <v>15618</v>
      </c>
      <c r="F831" s="215" t="s">
        <v>15618</v>
      </c>
      <c r="G831" s="215" t="s">
        <v>15618</v>
      </c>
      <c r="H831" s="355" t="s">
        <v>15618</v>
      </c>
      <c r="I831" s="356" t="s">
        <v>15618</v>
      </c>
      <c r="J831" s="356" t="s">
        <v>15618</v>
      </c>
      <c r="K831" s="357"/>
      <c r="L831" s="357"/>
      <c r="M831" s="357"/>
      <c r="N831" s="357"/>
      <c r="O831" s="357"/>
      <c r="P831" s="358"/>
      <c r="Q831" s="35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si="121"/>
        <v>0</v>
      </c>
      <c r="Y831" s="271"/>
      <c r="Z831" s="271"/>
      <c r="AB831" s="273" t="str">
        <f t="shared" si="122"/>
        <v/>
      </c>
    </row>
    <row r="832" spans="1:28" s="272" customFormat="1" ht="20.399999999999999">
      <c r="A832" s="214"/>
      <c r="B832" s="215" t="s">
        <v>15618</v>
      </c>
      <c r="C832" s="354" t="s">
        <v>15618</v>
      </c>
      <c r="D832" s="278"/>
      <c r="E832" s="215" t="s">
        <v>15618</v>
      </c>
      <c r="F832" s="215" t="s">
        <v>15618</v>
      </c>
      <c r="G832" s="215" t="s">
        <v>15618</v>
      </c>
      <c r="H832" s="355" t="s">
        <v>15618</v>
      </c>
      <c r="I832" s="356" t="s">
        <v>15618</v>
      </c>
      <c r="J832" s="356" t="s">
        <v>15618</v>
      </c>
      <c r="K832" s="357"/>
      <c r="L832" s="357"/>
      <c r="M832" s="357"/>
      <c r="N832" s="357"/>
      <c r="O832" s="357"/>
      <c r="P832" s="358"/>
      <c r="Q832" s="35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si="121"/>
        <v>0</v>
      </c>
      <c r="Y832" s="271"/>
      <c r="Z832" s="271"/>
      <c r="AB832" s="273" t="str">
        <f t="shared" si="122"/>
        <v/>
      </c>
    </row>
    <row r="833" spans="1:28" s="272" customFormat="1" ht="20.399999999999999">
      <c r="A833" s="214"/>
      <c r="B833" s="215" t="s">
        <v>15618</v>
      </c>
      <c r="C833" s="354" t="s">
        <v>15618</v>
      </c>
      <c r="D833" s="278"/>
      <c r="E833" s="215" t="s">
        <v>15618</v>
      </c>
      <c r="F833" s="215" t="s">
        <v>15618</v>
      </c>
      <c r="G833" s="215" t="s">
        <v>15618</v>
      </c>
      <c r="H833" s="355" t="s">
        <v>15618</v>
      </c>
      <c r="I833" s="356" t="s">
        <v>15618</v>
      </c>
      <c r="J833" s="356" t="s">
        <v>15618</v>
      </c>
      <c r="K833" s="357"/>
      <c r="L833" s="357"/>
      <c r="M833" s="357"/>
      <c r="N833" s="357"/>
      <c r="O833" s="357"/>
      <c r="P833" s="358"/>
      <c r="Q833" s="35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si="121"/>
        <v>0</v>
      </c>
      <c r="Y833" s="271"/>
      <c r="Z833" s="271"/>
      <c r="AB833" s="273" t="str">
        <f t="shared" si="122"/>
        <v/>
      </c>
    </row>
    <row r="834" spans="1:28" s="272" customFormat="1" ht="20.399999999999999">
      <c r="A834" s="214"/>
      <c r="B834" s="215" t="s">
        <v>15618</v>
      </c>
      <c r="C834" s="354" t="s">
        <v>15618</v>
      </c>
      <c r="D834" s="278"/>
      <c r="E834" s="215" t="s">
        <v>15618</v>
      </c>
      <c r="F834" s="215" t="s">
        <v>15618</v>
      </c>
      <c r="G834" s="215" t="s">
        <v>15618</v>
      </c>
      <c r="H834" s="355" t="s">
        <v>15618</v>
      </c>
      <c r="I834" s="356" t="s">
        <v>15618</v>
      </c>
      <c r="J834" s="356" t="s">
        <v>15618</v>
      </c>
      <c r="K834" s="357"/>
      <c r="L834" s="357"/>
      <c r="M834" s="357"/>
      <c r="N834" s="357"/>
      <c r="O834" s="357"/>
      <c r="P834" s="358"/>
      <c r="Q834" s="35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si="121"/>
        <v>0</v>
      </c>
      <c r="Y834" s="271"/>
      <c r="Z834" s="271"/>
      <c r="AB834" s="273" t="str">
        <f t="shared" si="122"/>
        <v/>
      </c>
    </row>
    <row r="835" spans="1:28" s="272" customFormat="1" ht="20.399999999999999">
      <c r="A835" s="214"/>
      <c r="B835" s="215" t="s">
        <v>15618</v>
      </c>
      <c r="C835" s="354" t="s">
        <v>15618</v>
      </c>
      <c r="D835" s="278"/>
      <c r="E835" s="215" t="s">
        <v>15618</v>
      </c>
      <c r="F835" s="215" t="s">
        <v>15618</v>
      </c>
      <c r="G835" s="215" t="s">
        <v>15618</v>
      </c>
      <c r="H835" s="355" t="s">
        <v>15618</v>
      </c>
      <c r="I835" s="356" t="s">
        <v>15618</v>
      </c>
      <c r="J835" s="356" t="s">
        <v>15618</v>
      </c>
      <c r="K835" s="357"/>
      <c r="L835" s="357"/>
      <c r="M835" s="357"/>
      <c r="N835" s="357"/>
      <c r="O835" s="357"/>
      <c r="P835" s="358"/>
      <c r="Q835" s="35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si="121"/>
        <v>0</v>
      </c>
      <c r="Y835" s="271"/>
      <c r="Z835" s="271"/>
      <c r="AB835" s="273" t="str">
        <f t="shared" si="122"/>
        <v/>
      </c>
    </row>
    <row r="836" spans="1:28" s="272" customFormat="1" ht="20.399999999999999">
      <c r="A836" s="214"/>
      <c r="B836" s="215" t="s">
        <v>15618</v>
      </c>
      <c r="C836" s="354" t="s">
        <v>15618</v>
      </c>
      <c r="D836" s="278"/>
      <c r="E836" s="215" t="s">
        <v>15618</v>
      </c>
      <c r="F836" s="215" t="s">
        <v>15618</v>
      </c>
      <c r="G836" s="215" t="s">
        <v>15618</v>
      </c>
      <c r="H836" s="355" t="s">
        <v>15618</v>
      </c>
      <c r="I836" s="356" t="s">
        <v>15618</v>
      </c>
      <c r="J836" s="356" t="s">
        <v>15618</v>
      </c>
      <c r="K836" s="357"/>
      <c r="L836" s="357"/>
      <c r="M836" s="357"/>
      <c r="N836" s="357"/>
      <c r="O836" s="357"/>
      <c r="P836" s="358"/>
      <c r="Q836" s="35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si="121"/>
        <v>0</v>
      </c>
      <c r="Y836" s="271"/>
      <c r="Z836" s="271"/>
      <c r="AB836" s="273" t="str">
        <f t="shared" si="122"/>
        <v/>
      </c>
    </row>
    <row r="837" spans="1:28" s="272" customFormat="1" ht="20.399999999999999">
      <c r="A837" s="214"/>
      <c r="B837" s="215" t="s">
        <v>15618</v>
      </c>
      <c r="C837" s="354" t="s">
        <v>15618</v>
      </c>
      <c r="D837" s="278"/>
      <c r="E837" s="215" t="s">
        <v>15618</v>
      </c>
      <c r="F837" s="215" t="s">
        <v>15618</v>
      </c>
      <c r="G837" s="215" t="s">
        <v>15618</v>
      </c>
      <c r="H837" s="355" t="s">
        <v>15618</v>
      </c>
      <c r="I837" s="356" t="s">
        <v>15618</v>
      </c>
      <c r="J837" s="356" t="s">
        <v>15618</v>
      </c>
      <c r="K837" s="357"/>
      <c r="L837" s="357"/>
      <c r="M837" s="357"/>
      <c r="N837" s="357"/>
      <c r="O837" s="357"/>
      <c r="P837" s="358"/>
      <c r="Q837" s="35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si="121"/>
        <v>0</v>
      </c>
      <c r="Y837" s="271"/>
      <c r="Z837" s="271"/>
      <c r="AB837" s="273" t="str">
        <f t="shared" si="122"/>
        <v/>
      </c>
    </row>
    <row r="838" spans="1:28" s="272" customFormat="1" ht="20.399999999999999">
      <c r="A838" s="214"/>
      <c r="B838" s="215" t="s">
        <v>15618</v>
      </c>
      <c r="C838" s="354" t="s">
        <v>15618</v>
      </c>
      <c r="D838" s="278"/>
      <c r="E838" s="215" t="s">
        <v>15618</v>
      </c>
      <c r="F838" s="215" t="s">
        <v>15618</v>
      </c>
      <c r="G838" s="215" t="s">
        <v>15618</v>
      </c>
      <c r="H838" s="355" t="s">
        <v>15618</v>
      </c>
      <c r="I838" s="356" t="s">
        <v>15618</v>
      </c>
      <c r="J838" s="356" t="s">
        <v>15618</v>
      </c>
      <c r="K838" s="357"/>
      <c r="L838" s="357"/>
      <c r="M838" s="357"/>
      <c r="N838" s="357"/>
      <c r="O838" s="357"/>
      <c r="P838" s="358"/>
      <c r="Q838" s="35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si="121"/>
        <v>0</v>
      </c>
      <c r="Y838" s="271"/>
      <c r="Z838" s="271"/>
      <c r="AB838" s="273" t="str">
        <f t="shared" si="122"/>
        <v/>
      </c>
    </row>
    <row r="839" spans="1:28" s="272" customFormat="1" ht="20.399999999999999">
      <c r="A839" s="214"/>
      <c r="B839" s="215" t="s">
        <v>15618</v>
      </c>
      <c r="C839" s="354" t="s">
        <v>15618</v>
      </c>
      <c r="D839" s="278"/>
      <c r="E839" s="215" t="s">
        <v>15618</v>
      </c>
      <c r="F839" s="215" t="s">
        <v>15618</v>
      </c>
      <c r="G839" s="215" t="s">
        <v>15618</v>
      </c>
      <c r="H839" s="355" t="s">
        <v>15618</v>
      </c>
      <c r="I839" s="356" t="s">
        <v>15618</v>
      </c>
      <c r="J839" s="356" t="s">
        <v>15618</v>
      </c>
      <c r="K839" s="357"/>
      <c r="L839" s="357"/>
      <c r="M839" s="357"/>
      <c r="N839" s="357"/>
      <c r="O839" s="357"/>
      <c r="P839" s="358"/>
      <c r="Q839" s="35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si="121"/>
        <v>0</v>
      </c>
      <c r="Y839" s="271"/>
      <c r="Z839" s="271"/>
      <c r="AB839" s="273" t="str">
        <f t="shared" si="122"/>
        <v/>
      </c>
    </row>
    <row r="840" spans="1:28" s="272" customFormat="1" ht="20.399999999999999">
      <c r="A840" s="214"/>
      <c r="B840" s="215" t="s">
        <v>15618</v>
      </c>
      <c r="C840" s="354" t="s">
        <v>15618</v>
      </c>
      <c r="D840" s="278"/>
      <c r="E840" s="215" t="s">
        <v>15618</v>
      </c>
      <c r="F840" s="215" t="s">
        <v>15618</v>
      </c>
      <c r="G840" s="215" t="s">
        <v>15618</v>
      </c>
      <c r="H840" s="355" t="s">
        <v>15618</v>
      </c>
      <c r="I840" s="356" t="s">
        <v>15618</v>
      </c>
      <c r="J840" s="356" t="s">
        <v>15618</v>
      </c>
      <c r="K840" s="357"/>
      <c r="L840" s="357"/>
      <c r="M840" s="357"/>
      <c r="N840" s="357"/>
      <c r="O840" s="357"/>
      <c r="P840" s="358"/>
      <c r="Q840" s="35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si="121"/>
        <v>0</v>
      </c>
      <c r="Y840" s="271"/>
      <c r="Z840" s="271"/>
      <c r="AB840" s="273" t="str">
        <f t="shared" si="122"/>
        <v/>
      </c>
    </row>
    <row r="841" spans="1:28" s="272" customFormat="1" ht="20.399999999999999">
      <c r="A841" s="214"/>
      <c r="B841" s="215" t="s">
        <v>15618</v>
      </c>
      <c r="C841" s="354" t="s">
        <v>15618</v>
      </c>
      <c r="D841" s="278"/>
      <c r="E841" s="215" t="s">
        <v>15618</v>
      </c>
      <c r="F841" s="215" t="s">
        <v>15618</v>
      </c>
      <c r="G841" s="215" t="s">
        <v>15618</v>
      </c>
      <c r="H841" s="355" t="s">
        <v>15618</v>
      </c>
      <c r="I841" s="356" t="s">
        <v>15618</v>
      </c>
      <c r="J841" s="356" t="s">
        <v>15618</v>
      </c>
      <c r="K841" s="357"/>
      <c r="L841" s="357"/>
      <c r="M841" s="357"/>
      <c r="N841" s="357"/>
      <c r="O841" s="357"/>
      <c r="P841" s="358"/>
      <c r="Q841" s="35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si="121"/>
        <v>0</v>
      </c>
      <c r="Y841" s="271"/>
      <c r="Z841" s="271"/>
      <c r="AB841" s="273" t="str">
        <f t="shared" si="122"/>
        <v/>
      </c>
    </row>
    <row r="842" spans="1:28" s="272" customFormat="1" ht="20.399999999999999">
      <c r="A842" s="214"/>
      <c r="B842" s="215" t="s">
        <v>15618</v>
      </c>
      <c r="C842" s="354" t="s">
        <v>15618</v>
      </c>
      <c r="D842" s="278"/>
      <c r="E842" s="215" t="s">
        <v>15618</v>
      </c>
      <c r="F842" s="215" t="s">
        <v>15618</v>
      </c>
      <c r="G842" s="215" t="s">
        <v>15618</v>
      </c>
      <c r="H842" s="355" t="s">
        <v>15618</v>
      </c>
      <c r="I842" s="356" t="s">
        <v>15618</v>
      </c>
      <c r="J842" s="356" t="s">
        <v>15618</v>
      </c>
      <c r="K842" s="357"/>
      <c r="L842" s="357"/>
      <c r="M842" s="357"/>
      <c r="N842" s="357"/>
      <c r="O842" s="357"/>
      <c r="P842" s="358"/>
      <c r="Q842" s="35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si="121"/>
        <v>0</v>
      </c>
      <c r="Y842" s="271"/>
      <c r="Z842" s="271"/>
      <c r="AB842" s="273" t="str">
        <f t="shared" si="122"/>
        <v/>
      </c>
    </row>
    <row r="843" spans="1:28" s="272" customFormat="1" ht="20.399999999999999">
      <c r="A843" s="214"/>
      <c r="B843" s="215" t="s">
        <v>15618</v>
      </c>
      <c r="C843" s="354" t="s">
        <v>15618</v>
      </c>
      <c r="D843" s="278"/>
      <c r="E843" s="215" t="s">
        <v>15618</v>
      </c>
      <c r="F843" s="215" t="s">
        <v>15618</v>
      </c>
      <c r="G843" s="215" t="s">
        <v>15618</v>
      </c>
      <c r="H843" s="355" t="s">
        <v>15618</v>
      </c>
      <c r="I843" s="356" t="s">
        <v>15618</v>
      </c>
      <c r="J843" s="356" t="s">
        <v>15618</v>
      </c>
      <c r="K843" s="357"/>
      <c r="L843" s="357"/>
      <c r="M843" s="357"/>
      <c r="N843" s="357"/>
      <c r="O843" s="357"/>
      <c r="P843" s="358"/>
      <c r="Q843" s="35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si="121"/>
        <v>0</v>
      </c>
      <c r="Y843" s="271"/>
      <c r="Z843" s="271"/>
      <c r="AB843" s="273" t="str">
        <f t="shared" si="122"/>
        <v/>
      </c>
    </row>
    <row r="844" spans="1:28" s="272" customFormat="1" ht="20.399999999999999">
      <c r="A844" s="214"/>
      <c r="B844" s="215" t="s">
        <v>15618</v>
      </c>
      <c r="C844" s="354" t="s">
        <v>15618</v>
      </c>
      <c r="D844" s="278"/>
      <c r="E844" s="215" t="s">
        <v>15618</v>
      </c>
      <c r="F844" s="215" t="s">
        <v>15618</v>
      </c>
      <c r="G844" s="215" t="s">
        <v>15618</v>
      </c>
      <c r="H844" s="355" t="s">
        <v>15618</v>
      </c>
      <c r="I844" s="356" t="s">
        <v>15618</v>
      </c>
      <c r="J844" s="356" t="s">
        <v>15618</v>
      </c>
      <c r="K844" s="357"/>
      <c r="L844" s="357"/>
      <c r="M844" s="357"/>
      <c r="N844" s="357"/>
      <c r="O844" s="357"/>
      <c r="P844" s="358"/>
      <c r="Q844" s="35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si="121"/>
        <v>0</v>
      </c>
      <c r="Y844" s="271"/>
      <c r="Z844" s="271"/>
      <c r="AB844" s="273" t="str">
        <f t="shared" si="122"/>
        <v/>
      </c>
    </row>
    <row r="845" spans="1:28" s="272" customFormat="1" ht="20.399999999999999">
      <c r="A845" s="214"/>
      <c r="B845" s="215" t="s">
        <v>15618</v>
      </c>
      <c r="C845" s="354" t="s">
        <v>15618</v>
      </c>
      <c r="D845" s="278"/>
      <c r="E845" s="215" t="s">
        <v>15618</v>
      </c>
      <c r="F845" s="215" t="s">
        <v>15618</v>
      </c>
      <c r="G845" s="215" t="s">
        <v>15618</v>
      </c>
      <c r="H845" s="355" t="s">
        <v>15618</v>
      </c>
      <c r="I845" s="356" t="s">
        <v>15618</v>
      </c>
      <c r="J845" s="356" t="s">
        <v>15618</v>
      </c>
      <c r="K845" s="357"/>
      <c r="L845" s="357"/>
      <c r="M845" s="357"/>
      <c r="N845" s="357"/>
      <c r="O845" s="357"/>
      <c r="P845" s="358"/>
      <c r="Q845" s="35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si="121"/>
        <v>0</v>
      </c>
      <c r="Y845" s="271"/>
      <c r="Z845" s="271"/>
      <c r="AB845" s="273" t="str">
        <f t="shared" si="122"/>
        <v/>
      </c>
    </row>
    <row r="846" spans="1:28" s="272" customFormat="1" ht="20.399999999999999">
      <c r="A846" s="214"/>
      <c r="B846" s="215" t="s">
        <v>15618</v>
      </c>
      <c r="C846" s="354" t="s">
        <v>15618</v>
      </c>
      <c r="D846" s="278"/>
      <c r="E846" s="215" t="s">
        <v>15618</v>
      </c>
      <c r="F846" s="215" t="s">
        <v>15618</v>
      </c>
      <c r="G846" s="215" t="s">
        <v>15618</v>
      </c>
      <c r="H846" s="355" t="s">
        <v>15618</v>
      </c>
      <c r="I846" s="356" t="s">
        <v>15618</v>
      </c>
      <c r="J846" s="356" t="s">
        <v>15618</v>
      </c>
      <c r="K846" s="357"/>
      <c r="L846" s="357"/>
      <c r="M846" s="357"/>
      <c r="N846" s="357"/>
      <c r="O846" s="357"/>
      <c r="P846" s="358"/>
      <c r="Q846" s="35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si="121"/>
        <v>0</v>
      </c>
      <c r="Y846" s="271"/>
      <c r="Z846" s="271"/>
      <c r="AB846" s="273" t="str">
        <f t="shared" si="122"/>
        <v/>
      </c>
    </row>
    <row r="847" spans="1:28" s="272" customFormat="1" ht="20.399999999999999">
      <c r="A847" s="214"/>
      <c r="B847" s="215" t="s">
        <v>15618</v>
      </c>
      <c r="C847" s="354" t="s">
        <v>15618</v>
      </c>
      <c r="D847" s="278"/>
      <c r="E847" s="215" t="s">
        <v>15618</v>
      </c>
      <c r="F847" s="215" t="s">
        <v>15618</v>
      </c>
      <c r="G847" s="215" t="s">
        <v>15618</v>
      </c>
      <c r="H847" s="355" t="s">
        <v>15618</v>
      </c>
      <c r="I847" s="356" t="s">
        <v>15618</v>
      </c>
      <c r="J847" s="356" t="s">
        <v>15618</v>
      </c>
      <c r="K847" s="357"/>
      <c r="L847" s="357"/>
      <c r="M847" s="357"/>
      <c r="N847" s="357"/>
      <c r="O847" s="357"/>
      <c r="P847" s="358"/>
      <c r="Q847" s="35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si="121"/>
        <v>0</v>
      </c>
      <c r="Y847" s="271"/>
      <c r="Z847" s="271"/>
      <c r="AB847" s="273" t="str">
        <f t="shared" si="122"/>
        <v/>
      </c>
    </row>
    <row r="848" spans="1:28" s="272" customFormat="1" ht="20.399999999999999">
      <c r="A848" s="214"/>
      <c r="B848" s="215" t="s">
        <v>15618</v>
      </c>
      <c r="C848" s="354" t="s">
        <v>15618</v>
      </c>
      <c r="D848" s="278"/>
      <c r="E848" s="215" t="s">
        <v>15618</v>
      </c>
      <c r="F848" s="215" t="s">
        <v>15618</v>
      </c>
      <c r="G848" s="215" t="s">
        <v>15618</v>
      </c>
      <c r="H848" s="355" t="s">
        <v>15618</v>
      </c>
      <c r="I848" s="356" t="s">
        <v>15618</v>
      </c>
      <c r="J848" s="356" t="s">
        <v>15618</v>
      </c>
      <c r="K848" s="357"/>
      <c r="L848" s="357"/>
      <c r="M848" s="357"/>
      <c r="N848" s="357"/>
      <c r="O848" s="357"/>
      <c r="P848" s="358"/>
      <c r="Q848" s="35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si="121"/>
        <v>0</v>
      </c>
      <c r="Y848" s="271"/>
      <c r="Z848" s="271"/>
      <c r="AB848" s="273" t="str">
        <f t="shared" si="122"/>
        <v/>
      </c>
    </row>
    <row r="849" spans="1:28" s="272" customFormat="1" ht="20.399999999999999">
      <c r="A849" s="214"/>
      <c r="B849" s="215" t="s">
        <v>15618</v>
      </c>
      <c r="C849" s="354" t="s">
        <v>15618</v>
      </c>
      <c r="D849" s="278"/>
      <c r="E849" s="215" t="s">
        <v>15618</v>
      </c>
      <c r="F849" s="215" t="s">
        <v>15618</v>
      </c>
      <c r="G849" s="215" t="s">
        <v>15618</v>
      </c>
      <c r="H849" s="355" t="s">
        <v>15618</v>
      </c>
      <c r="I849" s="356" t="s">
        <v>15618</v>
      </c>
      <c r="J849" s="356" t="s">
        <v>15618</v>
      </c>
      <c r="K849" s="357"/>
      <c r="L849" s="357"/>
      <c r="M849" s="357"/>
      <c r="N849" s="357"/>
      <c r="O849" s="357"/>
      <c r="P849" s="358"/>
      <c r="Q849" s="35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si="121"/>
        <v>0</v>
      </c>
      <c r="Y849" s="271"/>
      <c r="Z849" s="271"/>
      <c r="AB849" s="273" t="str">
        <f t="shared" si="122"/>
        <v/>
      </c>
    </row>
    <row r="850" spans="1:28" s="272" customFormat="1" ht="20.399999999999999">
      <c r="A850" s="214"/>
      <c r="B850" s="215" t="s">
        <v>15618</v>
      </c>
      <c r="C850" s="354" t="s">
        <v>15618</v>
      </c>
      <c r="D850" s="278"/>
      <c r="E850" s="215" t="s">
        <v>15618</v>
      </c>
      <c r="F850" s="215" t="s">
        <v>15618</v>
      </c>
      <c r="G850" s="215" t="s">
        <v>15618</v>
      </c>
      <c r="H850" s="355" t="s">
        <v>15618</v>
      </c>
      <c r="I850" s="356" t="s">
        <v>15618</v>
      </c>
      <c r="J850" s="356" t="s">
        <v>15618</v>
      </c>
      <c r="K850" s="357"/>
      <c r="L850" s="357"/>
      <c r="M850" s="357"/>
      <c r="N850" s="357"/>
      <c r="O850" s="357"/>
      <c r="P850" s="358"/>
      <c r="Q850" s="35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si="121"/>
        <v>0</v>
      </c>
      <c r="Y850" s="271"/>
      <c r="Z850" s="271"/>
      <c r="AB850" s="273" t="str">
        <f t="shared" si="122"/>
        <v/>
      </c>
    </row>
    <row r="851" spans="1:28" s="272" customFormat="1" ht="20.399999999999999">
      <c r="A851" s="214"/>
      <c r="B851" s="215" t="s">
        <v>15618</v>
      </c>
      <c r="C851" s="354" t="s">
        <v>15618</v>
      </c>
      <c r="D851" s="278"/>
      <c r="E851" s="215" t="s">
        <v>15618</v>
      </c>
      <c r="F851" s="215" t="s">
        <v>15618</v>
      </c>
      <c r="G851" s="215" t="s">
        <v>15618</v>
      </c>
      <c r="H851" s="355" t="s">
        <v>15618</v>
      </c>
      <c r="I851" s="356" t="s">
        <v>15618</v>
      </c>
      <c r="J851" s="356" t="s">
        <v>15618</v>
      </c>
      <c r="K851" s="357"/>
      <c r="L851" s="357"/>
      <c r="M851" s="357"/>
      <c r="N851" s="357"/>
      <c r="O851" s="357"/>
      <c r="P851" s="358"/>
      <c r="Q851" s="35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si="121"/>
        <v>0</v>
      </c>
      <c r="Y851" s="271"/>
      <c r="Z851" s="271"/>
      <c r="AB851" s="273" t="str">
        <f t="shared" si="122"/>
        <v/>
      </c>
    </row>
    <row r="852" spans="1:28" s="272" customFormat="1" ht="20.399999999999999">
      <c r="A852" s="214"/>
      <c r="B852" s="215" t="s">
        <v>15618</v>
      </c>
      <c r="C852" s="354" t="s">
        <v>15618</v>
      </c>
      <c r="D852" s="278"/>
      <c r="E852" s="215" t="s">
        <v>15618</v>
      </c>
      <c r="F852" s="215" t="s">
        <v>15618</v>
      </c>
      <c r="G852" s="215" t="s">
        <v>15618</v>
      </c>
      <c r="H852" s="355" t="s">
        <v>15618</v>
      </c>
      <c r="I852" s="356" t="s">
        <v>15618</v>
      </c>
      <c r="J852" s="356" t="s">
        <v>15618</v>
      </c>
      <c r="K852" s="357"/>
      <c r="L852" s="357"/>
      <c r="M852" s="357"/>
      <c r="N852" s="357"/>
      <c r="O852" s="357"/>
      <c r="P852" s="358"/>
      <c r="Q852" s="35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si="121"/>
        <v>0</v>
      </c>
      <c r="Y852" s="271"/>
      <c r="Z852" s="271"/>
      <c r="AB852" s="273" t="str">
        <f t="shared" si="122"/>
        <v/>
      </c>
    </row>
    <row r="853" spans="1:28" s="272" customFormat="1" ht="20.399999999999999">
      <c r="A853" s="214"/>
      <c r="B853" s="215" t="s">
        <v>15618</v>
      </c>
      <c r="C853" s="354" t="s">
        <v>15618</v>
      </c>
      <c r="D853" s="278"/>
      <c r="E853" s="215" t="s">
        <v>15618</v>
      </c>
      <c r="F853" s="215" t="s">
        <v>15618</v>
      </c>
      <c r="G853" s="215" t="s">
        <v>15618</v>
      </c>
      <c r="H853" s="355" t="s">
        <v>15618</v>
      </c>
      <c r="I853" s="356" t="s">
        <v>15618</v>
      </c>
      <c r="J853" s="356" t="s">
        <v>15618</v>
      </c>
      <c r="K853" s="357"/>
      <c r="L853" s="357"/>
      <c r="M853" s="357"/>
      <c r="N853" s="357"/>
      <c r="O853" s="357"/>
      <c r="P853" s="358"/>
      <c r="Q853" s="35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si="121"/>
        <v>0</v>
      </c>
      <c r="Y853" s="271"/>
      <c r="Z853" s="271"/>
      <c r="AB853" s="273" t="str">
        <f t="shared" si="122"/>
        <v/>
      </c>
    </row>
    <row r="854" spans="1:28" s="272" customFormat="1" ht="20.399999999999999">
      <c r="A854" s="214"/>
      <c r="B854" s="215" t="s">
        <v>15618</v>
      </c>
      <c r="C854" s="354" t="s">
        <v>15618</v>
      </c>
      <c r="D854" s="278"/>
      <c r="E854" s="215" t="s">
        <v>15618</v>
      </c>
      <c r="F854" s="215" t="s">
        <v>15618</v>
      </c>
      <c r="G854" s="215" t="s">
        <v>15618</v>
      </c>
      <c r="H854" s="355" t="s">
        <v>15618</v>
      </c>
      <c r="I854" s="356" t="s">
        <v>15618</v>
      </c>
      <c r="J854" s="356" t="s">
        <v>15618</v>
      </c>
      <c r="K854" s="357"/>
      <c r="L854" s="357"/>
      <c r="M854" s="357"/>
      <c r="N854" s="357"/>
      <c r="O854" s="357"/>
      <c r="P854" s="358"/>
      <c r="Q854" s="35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si="121"/>
        <v>0</v>
      </c>
      <c r="Y854" s="271"/>
      <c r="Z854" s="271"/>
      <c r="AB854" s="273" t="str">
        <f t="shared" si="122"/>
        <v/>
      </c>
    </row>
    <row r="855" spans="1:28" s="272" customFormat="1" ht="20.399999999999999">
      <c r="A855" s="214"/>
      <c r="B855" s="215" t="s">
        <v>15618</v>
      </c>
      <c r="C855" s="354" t="s">
        <v>15618</v>
      </c>
      <c r="D855" s="278"/>
      <c r="E855" s="215" t="s">
        <v>15618</v>
      </c>
      <c r="F855" s="215" t="s">
        <v>15618</v>
      </c>
      <c r="G855" s="215" t="s">
        <v>15618</v>
      </c>
      <c r="H855" s="355" t="s">
        <v>15618</v>
      </c>
      <c r="I855" s="356" t="s">
        <v>15618</v>
      </c>
      <c r="J855" s="356" t="s">
        <v>15618</v>
      </c>
      <c r="K855" s="357"/>
      <c r="L855" s="357"/>
      <c r="M855" s="357"/>
      <c r="N855" s="357"/>
      <c r="O855" s="357"/>
      <c r="P855" s="358"/>
      <c r="Q855" s="35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si="121"/>
        <v>0</v>
      </c>
      <c r="Y855" s="271"/>
      <c r="Z855" s="271"/>
      <c r="AB855" s="273" t="str">
        <f t="shared" si="122"/>
        <v/>
      </c>
    </row>
    <row r="856" spans="1:28" s="272" customFormat="1" ht="20.399999999999999">
      <c r="A856" s="214"/>
      <c r="B856" s="215" t="s">
        <v>15618</v>
      </c>
      <c r="C856" s="354" t="s">
        <v>15618</v>
      </c>
      <c r="D856" s="278"/>
      <c r="E856" s="215" t="s">
        <v>15618</v>
      </c>
      <c r="F856" s="215" t="s">
        <v>15618</v>
      </c>
      <c r="G856" s="215" t="s">
        <v>15618</v>
      </c>
      <c r="H856" s="355" t="s">
        <v>15618</v>
      </c>
      <c r="I856" s="356" t="s">
        <v>15618</v>
      </c>
      <c r="J856" s="356" t="s">
        <v>15618</v>
      </c>
      <c r="K856" s="357"/>
      <c r="L856" s="357"/>
      <c r="M856" s="357"/>
      <c r="N856" s="357"/>
      <c r="O856" s="357"/>
      <c r="P856" s="358"/>
      <c r="Q856" s="35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si="121"/>
        <v>0</v>
      </c>
      <c r="Y856" s="271"/>
      <c r="Z856" s="271"/>
      <c r="AB856" s="273" t="str">
        <f t="shared" si="122"/>
        <v/>
      </c>
    </row>
    <row r="857" spans="1:28" s="272" customFormat="1" ht="20.399999999999999">
      <c r="A857" s="214"/>
      <c r="B857" s="215" t="s">
        <v>15618</v>
      </c>
      <c r="C857" s="354" t="s">
        <v>15618</v>
      </c>
      <c r="D857" s="278"/>
      <c r="E857" s="215" t="s">
        <v>15618</v>
      </c>
      <c r="F857" s="215" t="s">
        <v>15618</v>
      </c>
      <c r="G857" s="215" t="s">
        <v>15618</v>
      </c>
      <c r="H857" s="355" t="s">
        <v>15618</v>
      </c>
      <c r="I857" s="356" t="s">
        <v>15618</v>
      </c>
      <c r="J857" s="356" t="s">
        <v>15618</v>
      </c>
      <c r="K857" s="357"/>
      <c r="L857" s="357"/>
      <c r="M857" s="357"/>
      <c r="N857" s="357"/>
      <c r="O857" s="357"/>
      <c r="P857" s="358"/>
      <c r="Q857" s="35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si="121"/>
        <v>0</v>
      </c>
      <c r="Y857" s="271"/>
      <c r="Z857" s="271"/>
      <c r="AB857" s="273" t="str">
        <f t="shared" si="122"/>
        <v/>
      </c>
    </row>
    <row r="858" spans="1:28" s="272" customFormat="1" ht="20.399999999999999">
      <c r="A858" s="214"/>
      <c r="B858" s="215" t="s">
        <v>15618</v>
      </c>
      <c r="C858" s="354" t="s">
        <v>15618</v>
      </c>
      <c r="D858" s="278"/>
      <c r="E858" s="215" t="s">
        <v>15618</v>
      </c>
      <c r="F858" s="215" t="s">
        <v>15618</v>
      </c>
      <c r="G858" s="215" t="s">
        <v>15618</v>
      </c>
      <c r="H858" s="355" t="s">
        <v>15618</v>
      </c>
      <c r="I858" s="356" t="s">
        <v>15618</v>
      </c>
      <c r="J858" s="356" t="s">
        <v>15618</v>
      </c>
      <c r="K858" s="357"/>
      <c r="L858" s="357"/>
      <c r="M858" s="357"/>
      <c r="N858" s="357"/>
      <c r="O858" s="357"/>
      <c r="P858" s="358"/>
      <c r="Q858" s="35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si="121"/>
        <v>0</v>
      </c>
      <c r="Y858" s="271"/>
      <c r="Z858" s="271"/>
      <c r="AB858" s="273" t="str">
        <f t="shared" si="122"/>
        <v/>
      </c>
    </row>
    <row r="859" spans="1:28" s="272" customFormat="1" ht="20.399999999999999">
      <c r="A859" s="214"/>
      <c r="B859" s="215" t="s">
        <v>15618</v>
      </c>
      <c r="C859" s="354" t="s">
        <v>15618</v>
      </c>
      <c r="D859" s="278"/>
      <c r="E859" s="215" t="s">
        <v>15618</v>
      </c>
      <c r="F859" s="215" t="s">
        <v>15618</v>
      </c>
      <c r="G859" s="215" t="s">
        <v>15618</v>
      </c>
      <c r="H859" s="355" t="s">
        <v>15618</v>
      </c>
      <c r="I859" s="356" t="s">
        <v>15618</v>
      </c>
      <c r="J859" s="356" t="s">
        <v>15618</v>
      </c>
      <c r="K859" s="357"/>
      <c r="L859" s="357"/>
      <c r="M859" s="357"/>
      <c r="N859" s="357"/>
      <c r="O859" s="357"/>
      <c r="P859" s="358"/>
      <c r="Q859" s="359"/>
      <c r="R859" s="215" t="str">
        <f ca="1">IF(ISERROR($V859),"",OFFSET('Smelter Look-up'!$C$4,$V859-4,0)&amp;"")</f>
        <v/>
      </c>
      <c r="S859" s="222" t="str">
        <f t="shared" ref="S859:S889" ca="1" si="123">IF(B859="","",IF(ISERROR(MATCH($E859,CL,0)),"Unknown",INDIRECT("'C'!$A$"&amp;MATCH($E859,CL,0)+1)))</f>
        <v/>
      </c>
      <c r="T859" s="222" t="str">
        <f ca="1">IF(B859="","",IF(ISERROR(MATCH($J859,SorP!$B$1:$B$6230,0)),"",INDIRECT("'SorP'!$A$"&amp;MATCH($J859,SorP!$B$1:$B$6230,0))))</f>
        <v/>
      </c>
      <c r="U859" s="238"/>
      <c r="V859" s="270" t="e">
        <f>IF(C859="",NA(),MATCH($B859&amp;$C859,'Smelter Look-up'!$J:$J,0))</f>
        <v>#N/A</v>
      </c>
      <c r="W859" s="271"/>
      <c r="X859" s="271">
        <f t="shared" ref="X859:X889" si="124">IF(AND(C859="Smelter not listed",OR(LEN(D859)=0,LEN(E859)=0)),1,0)</f>
        <v>0</v>
      </c>
      <c r="Y859" s="271"/>
      <c r="Z859" s="271"/>
      <c r="AB859" s="273" t="str">
        <f t="shared" ref="AB859:AB889" si="125">B859&amp;C859</f>
        <v/>
      </c>
    </row>
    <row r="860" spans="1:28" s="272" customFormat="1" ht="20.399999999999999">
      <c r="A860" s="214"/>
      <c r="B860" s="215" t="s">
        <v>15618</v>
      </c>
      <c r="C860" s="354" t="s">
        <v>15618</v>
      </c>
      <c r="D860" s="278"/>
      <c r="E860" s="215" t="s">
        <v>15618</v>
      </c>
      <c r="F860" s="215" t="s">
        <v>15618</v>
      </c>
      <c r="G860" s="215" t="s">
        <v>15618</v>
      </c>
      <c r="H860" s="355" t="s">
        <v>15618</v>
      </c>
      <c r="I860" s="356" t="s">
        <v>15618</v>
      </c>
      <c r="J860" s="356" t="s">
        <v>15618</v>
      </c>
      <c r="K860" s="357"/>
      <c r="L860" s="357"/>
      <c r="M860" s="357"/>
      <c r="N860" s="357"/>
      <c r="O860" s="357"/>
      <c r="P860" s="358"/>
      <c r="Q860" s="35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si="124"/>
        <v>0</v>
      </c>
      <c r="Y860" s="271"/>
      <c r="Z860" s="271"/>
      <c r="AB860" s="273" t="str">
        <f t="shared" si="125"/>
        <v/>
      </c>
    </row>
    <row r="861" spans="1:28" s="272" customFormat="1" ht="20.399999999999999">
      <c r="A861" s="214"/>
      <c r="B861" s="215" t="s">
        <v>15618</v>
      </c>
      <c r="C861" s="354" t="s">
        <v>15618</v>
      </c>
      <c r="D861" s="278"/>
      <c r="E861" s="215" t="s">
        <v>15618</v>
      </c>
      <c r="F861" s="215" t="s">
        <v>15618</v>
      </c>
      <c r="G861" s="215" t="s">
        <v>15618</v>
      </c>
      <c r="H861" s="355" t="s">
        <v>15618</v>
      </c>
      <c r="I861" s="356" t="s">
        <v>15618</v>
      </c>
      <c r="J861" s="356" t="s">
        <v>15618</v>
      </c>
      <c r="K861" s="357"/>
      <c r="L861" s="357"/>
      <c r="M861" s="357"/>
      <c r="N861" s="357"/>
      <c r="O861" s="357"/>
      <c r="P861" s="358"/>
      <c r="Q861" s="35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si="124"/>
        <v>0</v>
      </c>
      <c r="Y861" s="271"/>
      <c r="Z861" s="271"/>
      <c r="AB861" s="273" t="str">
        <f t="shared" si="125"/>
        <v/>
      </c>
    </row>
    <row r="862" spans="1:28" s="272" customFormat="1" ht="20.399999999999999">
      <c r="A862" s="214"/>
      <c r="B862" s="215" t="s">
        <v>15618</v>
      </c>
      <c r="C862" s="354" t="s">
        <v>15618</v>
      </c>
      <c r="D862" s="278"/>
      <c r="E862" s="215" t="s">
        <v>15618</v>
      </c>
      <c r="F862" s="215" t="s">
        <v>15618</v>
      </c>
      <c r="G862" s="215" t="s">
        <v>15618</v>
      </c>
      <c r="H862" s="355" t="s">
        <v>15618</v>
      </c>
      <c r="I862" s="356" t="s">
        <v>15618</v>
      </c>
      <c r="J862" s="356" t="s">
        <v>15618</v>
      </c>
      <c r="K862" s="357"/>
      <c r="L862" s="357"/>
      <c r="M862" s="357"/>
      <c r="N862" s="357"/>
      <c r="O862" s="357"/>
      <c r="P862" s="358"/>
      <c r="Q862" s="35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si="124"/>
        <v>0</v>
      </c>
      <c r="Y862" s="271"/>
      <c r="Z862" s="271"/>
      <c r="AB862" s="273" t="str">
        <f t="shared" si="125"/>
        <v/>
      </c>
    </row>
    <row r="863" spans="1:28" s="272" customFormat="1" ht="20.399999999999999">
      <c r="A863" s="214"/>
      <c r="B863" s="215" t="s">
        <v>15618</v>
      </c>
      <c r="C863" s="354" t="s">
        <v>15618</v>
      </c>
      <c r="D863" s="278"/>
      <c r="E863" s="215" t="s">
        <v>15618</v>
      </c>
      <c r="F863" s="215" t="s">
        <v>15618</v>
      </c>
      <c r="G863" s="215" t="s">
        <v>15618</v>
      </c>
      <c r="H863" s="355" t="s">
        <v>15618</v>
      </c>
      <c r="I863" s="356" t="s">
        <v>15618</v>
      </c>
      <c r="J863" s="356" t="s">
        <v>15618</v>
      </c>
      <c r="K863" s="357"/>
      <c r="L863" s="357"/>
      <c r="M863" s="357"/>
      <c r="N863" s="357"/>
      <c r="O863" s="357"/>
      <c r="P863" s="358"/>
      <c r="Q863" s="35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si="124"/>
        <v>0</v>
      </c>
      <c r="Y863" s="271"/>
      <c r="Z863" s="271"/>
      <c r="AB863" s="273" t="str">
        <f t="shared" si="125"/>
        <v/>
      </c>
    </row>
    <row r="864" spans="1:28" s="272" customFormat="1" ht="20.399999999999999">
      <c r="A864" s="214"/>
      <c r="B864" s="215" t="s">
        <v>15618</v>
      </c>
      <c r="C864" s="354" t="s">
        <v>15618</v>
      </c>
      <c r="D864" s="278"/>
      <c r="E864" s="215" t="s">
        <v>15618</v>
      </c>
      <c r="F864" s="215" t="s">
        <v>15618</v>
      </c>
      <c r="G864" s="215" t="s">
        <v>15618</v>
      </c>
      <c r="H864" s="355" t="s">
        <v>15618</v>
      </c>
      <c r="I864" s="356" t="s">
        <v>15618</v>
      </c>
      <c r="J864" s="356" t="s">
        <v>15618</v>
      </c>
      <c r="K864" s="357"/>
      <c r="L864" s="357"/>
      <c r="M864" s="357"/>
      <c r="N864" s="357"/>
      <c r="O864" s="357"/>
      <c r="P864" s="358"/>
      <c r="Q864" s="35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si="124"/>
        <v>0</v>
      </c>
      <c r="Y864" s="271"/>
      <c r="Z864" s="271"/>
      <c r="AB864" s="273" t="str">
        <f t="shared" si="125"/>
        <v/>
      </c>
    </row>
    <row r="865" spans="1:28" s="272" customFormat="1" ht="20.399999999999999">
      <c r="A865" s="214"/>
      <c r="B865" s="215" t="s">
        <v>15618</v>
      </c>
      <c r="C865" s="354" t="s">
        <v>15618</v>
      </c>
      <c r="D865" s="278"/>
      <c r="E865" s="215" t="s">
        <v>15618</v>
      </c>
      <c r="F865" s="215" t="s">
        <v>15618</v>
      </c>
      <c r="G865" s="215" t="s">
        <v>15618</v>
      </c>
      <c r="H865" s="355" t="s">
        <v>15618</v>
      </c>
      <c r="I865" s="356" t="s">
        <v>15618</v>
      </c>
      <c r="J865" s="356" t="s">
        <v>15618</v>
      </c>
      <c r="K865" s="357"/>
      <c r="L865" s="357"/>
      <c r="M865" s="357"/>
      <c r="N865" s="357"/>
      <c r="O865" s="357"/>
      <c r="P865" s="358"/>
      <c r="Q865" s="35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si="124"/>
        <v>0</v>
      </c>
      <c r="Y865" s="271"/>
      <c r="Z865" s="271"/>
      <c r="AB865" s="273" t="str">
        <f t="shared" si="125"/>
        <v/>
      </c>
    </row>
    <row r="866" spans="1:28" s="272" customFormat="1" ht="20.399999999999999">
      <c r="A866" s="214"/>
      <c r="B866" s="215" t="s">
        <v>15618</v>
      </c>
      <c r="C866" s="354" t="s">
        <v>15618</v>
      </c>
      <c r="D866" s="278"/>
      <c r="E866" s="215" t="s">
        <v>15618</v>
      </c>
      <c r="F866" s="215" t="s">
        <v>15618</v>
      </c>
      <c r="G866" s="215" t="s">
        <v>15618</v>
      </c>
      <c r="H866" s="355" t="s">
        <v>15618</v>
      </c>
      <c r="I866" s="356" t="s">
        <v>15618</v>
      </c>
      <c r="J866" s="356" t="s">
        <v>15618</v>
      </c>
      <c r="K866" s="357"/>
      <c r="L866" s="357"/>
      <c r="M866" s="357"/>
      <c r="N866" s="357"/>
      <c r="O866" s="357"/>
      <c r="P866" s="358"/>
      <c r="Q866" s="35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si="124"/>
        <v>0</v>
      </c>
      <c r="Y866" s="271"/>
      <c r="Z866" s="271"/>
      <c r="AB866" s="273" t="str">
        <f t="shared" si="125"/>
        <v/>
      </c>
    </row>
    <row r="867" spans="1:28" s="272" customFormat="1" ht="20.399999999999999">
      <c r="A867" s="214"/>
      <c r="B867" s="215" t="s">
        <v>15618</v>
      </c>
      <c r="C867" s="354" t="s">
        <v>15618</v>
      </c>
      <c r="D867" s="278"/>
      <c r="E867" s="215" t="s">
        <v>15618</v>
      </c>
      <c r="F867" s="215" t="s">
        <v>15618</v>
      </c>
      <c r="G867" s="215" t="s">
        <v>15618</v>
      </c>
      <c r="H867" s="355" t="s">
        <v>15618</v>
      </c>
      <c r="I867" s="356" t="s">
        <v>15618</v>
      </c>
      <c r="J867" s="356" t="s">
        <v>15618</v>
      </c>
      <c r="K867" s="357"/>
      <c r="L867" s="357"/>
      <c r="M867" s="357"/>
      <c r="N867" s="357"/>
      <c r="O867" s="357"/>
      <c r="P867" s="358"/>
      <c r="Q867" s="35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si="124"/>
        <v>0</v>
      </c>
      <c r="Y867" s="271"/>
      <c r="Z867" s="271"/>
      <c r="AB867" s="273" t="str">
        <f t="shared" si="125"/>
        <v/>
      </c>
    </row>
    <row r="868" spans="1:28" s="272" customFormat="1" ht="20.399999999999999">
      <c r="A868" s="214"/>
      <c r="B868" s="215" t="s">
        <v>15618</v>
      </c>
      <c r="C868" s="354" t="s">
        <v>15618</v>
      </c>
      <c r="D868" s="278"/>
      <c r="E868" s="215" t="s">
        <v>15618</v>
      </c>
      <c r="F868" s="215" t="s">
        <v>15618</v>
      </c>
      <c r="G868" s="215" t="s">
        <v>15618</v>
      </c>
      <c r="H868" s="355" t="s">
        <v>15618</v>
      </c>
      <c r="I868" s="356" t="s">
        <v>15618</v>
      </c>
      <c r="J868" s="356" t="s">
        <v>15618</v>
      </c>
      <c r="K868" s="357"/>
      <c r="L868" s="357"/>
      <c r="M868" s="357"/>
      <c r="N868" s="357"/>
      <c r="O868" s="357"/>
      <c r="P868" s="358"/>
      <c r="Q868" s="35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si="124"/>
        <v>0</v>
      </c>
      <c r="Y868" s="271"/>
      <c r="Z868" s="271"/>
      <c r="AB868" s="273" t="str">
        <f t="shared" si="125"/>
        <v/>
      </c>
    </row>
    <row r="869" spans="1:28" s="272" customFormat="1" ht="20.399999999999999">
      <c r="A869" s="214"/>
      <c r="B869" s="215" t="s">
        <v>15618</v>
      </c>
      <c r="C869" s="354" t="s">
        <v>15618</v>
      </c>
      <c r="D869" s="278"/>
      <c r="E869" s="215" t="s">
        <v>15618</v>
      </c>
      <c r="F869" s="215" t="s">
        <v>15618</v>
      </c>
      <c r="G869" s="215" t="s">
        <v>15618</v>
      </c>
      <c r="H869" s="355" t="s">
        <v>15618</v>
      </c>
      <c r="I869" s="356" t="s">
        <v>15618</v>
      </c>
      <c r="J869" s="356" t="s">
        <v>15618</v>
      </c>
      <c r="K869" s="357"/>
      <c r="L869" s="357"/>
      <c r="M869" s="357"/>
      <c r="N869" s="357"/>
      <c r="O869" s="357"/>
      <c r="P869" s="358"/>
      <c r="Q869" s="35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si="124"/>
        <v>0</v>
      </c>
      <c r="Y869" s="271"/>
      <c r="Z869" s="271"/>
      <c r="AB869" s="273" t="str">
        <f t="shared" si="125"/>
        <v/>
      </c>
    </row>
    <row r="870" spans="1:28" s="272" customFormat="1" ht="20.399999999999999">
      <c r="A870" s="214"/>
      <c r="B870" s="215" t="s">
        <v>15618</v>
      </c>
      <c r="C870" s="354" t="s">
        <v>15618</v>
      </c>
      <c r="D870" s="278"/>
      <c r="E870" s="215" t="s">
        <v>15618</v>
      </c>
      <c r="F870" s="215" t="s">
        <v>15618</v>
      </c>
      <c r="G870" s="215" t="s">
        <v>15618</v>
      </c>
      <c r="H870" s="355" t="s">
        <v>15618</v>
      </c>
      <c r="I870" s="356" t="s">
        <v>15618</v>
      </c>
      <c r="J870" s="356" t="s">
        <v>15618</v>
      </c>
      <c r="K870" s="357"/>
      <c r="L870" s="357"/>
      <c r="M870" s="357"/>
      <c r="N870" s="357"/>
      <c r="O870" s="357"/>
      <c r="P870" s="358"/>
      <c r="Q870" s="35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si="124"/>
        <v>0</v>
      </c>
      <c r="Y870" s="271"/>
      <c r="Z870" s="271"/>
      <c r="AB870" s="273" t="str">
        <f t="shared" si="125"/>
        <v/>
      </c>
    </row>
    <row r="871" spans="1:28" s="272" customFormat="1" ht="20.399999999999999">
      <c r="A871" s="214"/>
      <c r="B871" s="215" t="s">
        <v>15618</v>
      </c>
      <c r="C871" s="354" t="s">
        <v>15618</v>
      </c>
      <c r="D871" s="278"/>
      <c r="E871" s="215" t="s">
        <v>15618</v>
      </c>
      <c r="F871" s="215" t="s">
        <v>15618</v>
      </c>
      <c r="G871" s="215" t="s">
        <v>15618</v>
      </c>
      <c r="H871" s="355" t="s">
        <v>15618</v>
      </c>
      <c r="I871" s="356" t="s">
        <v>15618</v>
      </c>
      <c r="J871" s="356" t="s">
        <v>15618</v>
      </c>
      <c r="K871" s="357"/>
      <c r="L871" s="357"/>
      <c r="M871" s="357"/>
      <c r="N871" s="357"/>
      <c r="O871" s="357"/>
      <c r="P871" s="358"/>
      <c r="Q871" s="35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si="124"/>
        <v>0</v>
      </c>
      <c r="Y871" s="271"/>
      <c r="Z871" s="271"/>
      <c r="AB871" s="273" t="str">
        <f t="shared" si="125"/>
        <v/>
      </c>
    </row>
    <row r="872" spans="1:28" s="272" customFormat="1" ht="20.399999999999999">
      <c r="A872" s="214"/>
      <c r="B872" s="215" t="s">
        <v>15618</v>
      </c>
      <c r="C872" s="354" t="s">
        <v>15618</v>
      </c>
      <c r="D872" s="278"/>
      <c r="E872" s="215" t="s">
        <v>15618</v>
      </c>
      <c r="F872" s="215" t="s">
        <v>15618</v>
      </c>
      <c r="G872" s="215" t="s">
        <v>15618</v>
      </c>
      <c r="H872" s="355" t="s">
        <v>15618</v>
      </c>
      <c r="I872" s="356" t="s">
        <v>15618</v>
      </c>
      <c r="J872" s="356" t="s">
        <v>15618</v>
      </c>
      <c r="K872" s="357"/>
      <c r="L872" s="357"/>
      <c r="M872" s="357"/>
      <c r="N872" s="357"/>
      <c r="O872" s="357"/>
      <c r="P872" s="358"/>
      <c r="Q872" s="35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si="124"/>
        <v>0</v>
      </c>
      <c r="Y872" s="271"/>
      <c r="Z872" s="271"/>
      <c r="AB872" s="273" t="str">
        <f t="shared" si="125"/>
        <v/>
      </c>
    </row>
    <row r="873" spans="1:28" s="272" customFormat="1" ht="20.399999999999999">
      <c r="A873" s="214"/>
      <c r="B873" s="215" t="s">
        <v>15618</v>
      </c>
      <c r="C873" s="354" t="s">
        <v>15618</v>
      </c>
      <c r="D873" s="278"/>
      <c r="E873" s="215" t="s">
        <v>15618</v>
      </c>
      <c r="F873" s="215" t="s">
        <v>15618</v>
      </c>
      <c r="G873" s="215" t="s">
        <v>15618</v>
      </c>
      <c r="H873" s="355" t="s">
        <v>15618</v>
      </c>
      <c r="I873" s="356" t="s">
        <v>15618</v>
      </c>
      <c r="J873" s="356" t="s">
        <v>15618</v>
      </c>
      <c r="K873" s="357"/>
      <c r="L873" s="357"/>
      <c r="M873" s="357"/>
      <c r="N873" s="357"/>
      <c r="O873" s="357"/>
      <c r="P873" s="358"/>
      <c r="Q873" s="35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si="124"/>
        <v>0</v>
      </c>
      <c r="Y873" s="271"/>
      <c r="Z873" s="271"/>
      <c r="AB873" s="273" t="str">
        <f t="shared" si="125"/>
        <v/>
      </c>
    </row>
    <row r="874" spans="1:28" s="272" customFormat="1" ht="20.399999999999999">
      <c r="A874" s="214"/>
      <c r="B874" s="215" t="s">
        <v>15618</v>
      </c>
      <c r="C874" s="354" t="s">
        <v>15618</v>
      </c>
      <c r="D874" s="278"/>
      <c r="E874" s="215" t="s">
        <v>15618</v>
      </c>
      <c r="F874" s="215" t="s">
        <v>15618</v>
      </c>
      <c r="G874" s="215" t="s">
        <v>15618</v>
      </c>
      <c r="H874" s="355" t="s">
        <v>15618</v>
      </c>
      <c r="I874" s="356" t="s">
        <v>15618</v>
      </c>
      <c r="J874" s="356" t="s">
        <v>15618</v>
      </c>
      <c r="K874" s="357"/>
      <c r="L874" s="357"/>
      <c r="M874" s="357"/>
      <c r="N874" s="357"/>
      <c r="O874" s="357"/>
      <c r="P874" s="358"/>
      <c r="Q874" s="35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si="124"/>
        <v>0</v>
      </c>
      <c r="Y874" s="271"/>
      <c r="Z874" s="271"/>
      <c r="AB874" s="273" t="str">
        <f t="shared" si="125"/>
        <v/>
      </c>
    </row>
    <row r="875" spans="1:28" s="272" customFormat="1" ht="20.399999999999999">
      <c r="A875" s="214"/>
      <c r="B875" s="215" t="s">
        <v>15618</v>
      </c>
      <c r="C875" s="354" t="s">
        <v>15618</v>
      </c>
      <c r="D875" s="278"/>
      <c r="E875" s="215" t="s">
        <v>15618</v>
      </c>
      <c r="F875" s="215" t="s">
        <v>15618</v>
      </c>
      <c r="G875" s="215" t="s">
        <v>15618</v>
      </c>
      <c r="H875" s="355" t="s">
        <v>15618</v>
      </c>
      <c r="I875" s="356" t="s">
        <v>15618</v>
      </c>
      <c r="J875" s="356" t="s">
        <v>15618</v>
      </c>
      <c r="K875" s="357"/>
      <c r="L875" s="357"/>
      <c r="M875" s="357"/>
      <c r="N875" s="357"/>
      <c r="O875" s="357"/>
      <c r="P875" s="358"/>
      <c r="Q875" s="35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si="124"/>
        <v>0</v>
      </c>
      <c r="Y875" s="271"/>
      <c r="Z875" s="271"/>
      <c r="AB875" s="273" t="str">
        <f t="shared" si="125"/>
        <v/>
      </c>
    </row>
    <row r="876" spans="1:28" s="272" customFormat="1" ht="20.399999999999999">
      <c r="A876" s="214"/>
      <c r="B876" s="215" t="s">
        <v>15618</v>
      </c>
      <c r="C876" s="354" t="s">
        <v>15618</v>
      </c>
      <c r="D876" s="278"/>
      <c r="E876" s="215" t="s">
        <v>15618</v>
      </c>
      <c r="F876" s="215" t="s">
        <v>15618</v>
      </c>
      <c r="G876" s="215" t="s">
        <v>15618</v>
      </c>
      <c r="H876" s="355" t="s">
        <v>15618</v>
      </c>
      <c r="I876" s="356" t="s">
        <v>15618</v>
      </c>
      <c r="J876" s="356" t="s">
        <v>15618</v>
      </c>
      <c r="K876" s="357"/>
      <c r="L876" s="357"/>
      <c r="M876" s="357"/>
      <c r="N876" s="357"/>
      <c r="O876" s="357"/>
      <c r="P876" s="358"/>
      <c r="Q876" s="35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si="124"/>
        <v>0</v>
      </c>
      <c r="Y876" s="271"/>
      <c r="Z876" s="271"/>
      <c r="AB876" s="273" t="str">
        <f t="shared" si="125"/>
        <v/>
      </c>
    </row>
    <row r="877" spans="1:28" s="272" customFormat="1" ht="20.399999999999999">
      <c r="A877" s="214"/>
      <c r="B877" s="215" t="s">
        <v>15618</v>
      </c>
      <c r="C877" s="354" t="s">
        <v>15618</v>
      </c>
      <c r="D877" s="278"/>
      <c r="E877" s="215" t="s">
        <v>15618</v>
      </c>
      <c r="F877" s="215" t="s">
        <v>15618</v>
      </c>
      <c r="G877" s="215" t="s">
        <v>15618</v>
      </c>
      <c r="H877" s="355" t="s">
        <v>15618</v>
      </c>
      <c r="I877" s="356" t="s">
        <v>15618</v>
      </c>
      <c r="J877" s="356" t="s">
        <v>15618</v>
      </c>
      <c r="K877" s="357"/>
      <c r="L877" s="357"/>
      <c r="M877" s="357"/>
      <c r="N877" s="357"/>
      <c r="O877" s="357"/>
      <c r="P877" s="358"/>
      <c r="Q877" s="35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si="124"/>
        <v>0</v>
      </c>
      <c r="Y877" s="271"/>
      <c r="Z877" s="271"/>
      <c r="AB877" s="273" t="str">
        <f t="shared" si="125"/>
        <v/>
      </c>
    </row>
    <row r="878" spans="1:28" s="272" customFormat="1" ht="20.399999999999999">
      <c r="A878" s="214"/>
      <c r="B878" s="215" t="s">
        <v>15618</v>
      </c>
      <c r="C878" s="354" t="s">
        <v>15618</v>
      </c>
      <c r="D878" s="278"/>
      <c r="E878" s="215" t="s">
        <v>15618</v>
      </c>
      <c r="F878" s="215" t="s">
        <v>15618</v>
      </c>
      <c r="G878" s="215" t="s">
        <v>15618</v>
      </c>
      <c r="H878" s="355" t="s">
        <v>15618</v>
      </c>
      <c r="I878" s="356" t="s">
        <v>15618</v>
      </c>
      <c r="J878" s="356" t="s">
        <v>15618</v>
      </c>
      <c r="K878" s="357"/>
      <c r="L878" s="357"/>
      <c r="M878" s="357"/>
      <c r="N878" s="357"/>
      <c r="O878" s="357"/>
      <c r="P878" s="358"/>
      <c r="Q878" s="35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si="124"/>
        <v>0</v>
      </c>
      <c r="Y878" s="271"/>
      <c r="Z878" s="271"/>
      <c r="AB878" s="273" t="str">
        <f t="shared" si="125"/>
        <v/>
      </c>
    </row>
    <row r="879" spans="1:28" s="272" customFormat="1" ht="20.399999999999999">
      <c r="A879" s="214"/>
      <c r="B879" s="215" t="s">
        <v>15618</v>
      </c>
      <c r="C879" s="354" t="s">
        <v>15618</v>
      </c>
      <c r="D879" s="278"/>
      <c r="E879" s="215" t="s">
        <v>15618</v>
      </c>
      <c r="F879" s="215" t="s">
        <v>15618</v>
      </c>
      <c r="G879" s="215" t="s">
        <v>15618</v>
      </c>
      <c r="H879" s="355" t="s">
        <v>15618</v>
      </c>
      <c r="I879" s="356" t="s">
        <v>15618</v>
      </c>
      <c r="J879" s="356" t="s">
        <v>15618</v>
      </c>
      <c r="K879" s="357"/>
      <c r="L879" s="357"/>
      <c r="M879" s="357"/>
      <c r="N879" s="357"/>
      <c r="O879" s="357"/>
      <c r="P879" s="358"/>
      <c r="Q879" s="35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si="124"/>
        <v>0</v>
      </c>
      <c r="Y879" s="271"/>
      <c r="Z879" s="271"/>
      <c r="AB879" s="273" t="str">
        <f t="shared" si="125"/>
        <v/>
      </c>
    </row>
    <row r="880" spans="1:28" s="272" customFormat="1" ht="20.399999999999999">
      <c r="A880" s="214"/>
      <c r="B880" s="215" t="s">
        <v>15618</v>
      </c>
      <c r="C880" s="354" t="s">
        <v>15618</v>
      </c>
      <c r="D880" s="278"/>
      <c r="E880" s="215" t="s">
        <v>15618</v>
      </c>
      <c r="F880" s="215" t="s">
        <v>15618</v>
      </c>
      <c r="G880" s="215" t="s">
        <v>15618</v>
      </c>
      <c r="H880" s="355" t="s">
        <v>15618</v>
      </c>
      <c r="I880" s="356" t="s">
        <v>15618</v>
      </c>
      <c r="J880" s="356" t="s">
        <v>15618</v>
      </c>
      <c r="K880" s="357"/>
      <c r="L880" s="357"/>
      <c r="M880" s="357"/>
      <c r="N880" s="357"/>
      <c r="O880" s="357"/>
      <c r="P880" s="358"/>
      <c r="Q880" s="35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si="124"/>
        <v>0</v>
      </c>
      <c r="Y880" s="271"/>
      <c r="Z880" s="271"/>
      <c r="AB880" s="273" t="str">
        <f t="shared" si="125"/>
        <v/>
      </c>
    </row>
    <row r="881" spans="1:28" s="272" customFormat="1" ht="20.399999999999999">
      <c r="A881" s="214"/>
      <c r="B881" s="215" t="s">
        <v>15618</v>
      </c>
      <c r="C881" s="354" t="s">
        <v>15618</v>
      </c>
      <c r="D881" s="278"/>
      <c r="E881" s="215" t="s">
        <v>15618</v>
      </c>
      <c r="F881" s="215" t="s">
        <v>15618</v>
      </c>
      <c r="G881" s="215" t="s">
        <v>15618</v>
      </c>
      <c r="H881" s="355" t="s">
        <v>15618</v>
      </c>
      <c r="I881" s="356" t="s">
        <v>15618</v>
      </c>
      <c r="J881" s="356" t="s">
        <v>15618</v>
      </c>
      <c r="K881" s="357"/>
      <c r="L881" s="357"/>
      <c r="M881" s="357"/>
      <c r="N881" s="357"/>
      <c r="O881" s="357"/>
      <c r="P881" s="358"/>
      <c r="Q881" s="35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si="124"/>
        <v>0</v>
      </c>
      <c r="Y881" s="271"/>
      <c r="Z881" s="271"/>
      <c r="AB881" s="273" t="str">
        <f t="shared" si="125"/>
        <v/>
      </c>
    </row>
    <row r="882" spans="1:28" s="272" customFormat="1" ht="20.399999999999999">
      <c r="A882" s="214"/>
      <c r="B882" s="215" t="s">
        <v>15618</v>
      </c>
      <c r="C882" s="354" t="s">
        <v>15618</v>
      </c>
      <c r="D882" s="278"/>
      <c r="E882" s="215" t="s">
        <v>15618</v>
      </c>
      <c r="F882" s="215" t="s">
        <v>15618</v>
      </c>
      <c r="G882" s="215" t="s">
        <v>15618</v>
      </c>
      <c r="H882" s="355" t="s">
        <v>15618</v>
      </c>
      <c r="I882" s="356" t="s">
        <v>15618</v>
      </c>
      <c r="J882" s="356" t="s">
        <v>15618</v>
      </c>
      <c r="K882" s="357"/>
      <c r="L882" s="357"/>
      <c r="M882" s="357"/>
      <c r="N882" s="357"/>
      <c r="O882" s="357"/>
      <c r="P882" s="358"/>
      <c r="Q882" s="35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si="124"/>
        <v>0</v>
      </c>
      <c r="Y882" s="271"/>
      <c r="Z882" s="271"/>
      <c r="AB882" s="273" t="str">
        <f t="shared" si="125"/>
        <v/>
      </c>
    </row>
    <row r="883" spans="1:28" s="272" customFormat="1" ht="20.399999999999999">
      <c r="A883" s="214"/>
      <c r="B883" s="215" t="s">
        <v>15618</v>
      </c>
      <c r="C883" s="354" t="s">
        <v>15618</v>
      </c>
      <c r="D883" s="278"/>
      <c r="E883" s="215" t="s">
        <v>15618</v>
      </c>
      <c r="F883" s="215" t="s">
        <v>15618</v>
      </c>
      <c r="G883" s="215" t="s">
        <v>15618</v>
      </c>
      <c r="H883" s="355" t="s">
        <v>15618</v>
      </c>
      <c r="I883" s="356" t="s">
        <v>15618</v>
      </c>
      <c r="J883" s="356" t="s">
        <v>15618</v>
      </c>
      <c r="K883" s="357"/>
      <c r="L883" s="357"/>
      <c r="M883" s="357"/>
      <c r="N883" s="357"/>
      <c r="O883" s="357"/>
      <c r="P883" s="358"/>
      <c r="Q883" s="35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si="124"/>
        <v>0</v>
      </c>
      <c r="Y883" s="271"/>
      <c r="Z883" s="271"/>
      <c r="AB883" s="273" t="str">
        <f t="shared" si="125"/>
        <v/>
      </c>
    </row>
    <row r="884" spans="1:28" s="272" customFormat="1" ht="20.399999999999999">
      <c r="A884" s="214"/>
      <c r="B884" s="215" t="s">
        <v>15618</v>
      </c>
      <c r="C884" s="354" t="s">
        <v>15618</v>
      </c>
      <c r="D884" s="278"/>
      <c r="E884" s="215" t="s">
        <v>15618</v>
      </c>
      <c r="F884" s="215" t="s">
        <v>15618</v>
      </c>
      <c r="G884" s="215" t="s">
        <v>15618</v>
      </c>
      <c r="H884" s="355" t="s">
        <v>15618</v>
      </c>
      <c r="I884" s="356" t="s">
        <v>15618</v>
      </c>
      <c r="J884" s="356" t="s">
        <v>15618</v>
      </c>
      <c r="K884" s="357"/>
      <c r="L884" s="357"/>
      <c r="M884" s="357"/>
      <c r="N884" s="357"/>
      <c r="O884" s="357"/>
      <c r="P884" s="358"/>
      <c r="Q884" s="35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si="124"/>
        <v>0</v>
      </c>
      <c r="Y884" s="271"/>
      <c r="Z884" s="271"/>
      <c r="AB884" s="273" t="str">
        <f t="shared" si="125"/>
        <v/>
      </c>
    </row>
    <row r="885" spans="1:28" s="272" customFormat="1" ht="20.399999999999999">
      <c r="A885" s="214"/>
      <c r="B885" s="215" t="s">
        <v>15618</v>
      </c>
      <c r="C885" s="354" t="s">
        <v>15618</v>
      </c>
      <c r="D885" s="278"/>
      <c r="E885" s="215" t="s">
        <v>15618</v>
      </c>
      <c r="F885" s="215" t="s">
        <v>15618</v>
      </c>
      <c r="G885" s="215" t="s">
        <v>15618</v>
      </c>
      <c r="H885" s="355" t="s">
        <v>15618</v>
      </c>
      <c r="I885" s="356" t="s">
        <v>15618</v>
      </c>
      <c r="J885" s="356" t="s">
        <v>15618</v>
      </c>
      <c r="K885" s="357"/>
      <c r="L885" s="357"/>
      <c r="M885" s="357"/>
      <c r="N885" s="357"/>
      <c r="O885" s="357"/>
      <c r="P885" s="358"/>
      <c r="Q885" s="35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si="124"/>
        <v>0</v>
      </c>
      <c r="Y885" s="271"/>
      <c r="Z885" s="271"/>
      <c r="AB885" s="273" t="str">
        <f t="shared" si="125"/>
        <v/>
      </c>
    </row>
    <row r="886" spans="1:28" s="272" customFormat="1" ht="20.399999999999999">
      <c r="A886" s="214"/>
      <c r="B886" s="215" t="s">
        <v>15618</v>
      </c>
      <c r="C886" s="354" t="s">
        <v>15618</v>
      </c>
      <c r="D886" s="278"/>
      <c r="E886" s="215" t="s">
        <v>15618</v>
      </c>
      <c r="F886" s="215" t="s">
        <v>15618</v>
      </c>
      <c r="G886" s="215" t="s">
        <v>15618</v>
      </c>
      <c r="H886" s="355" t="s">
        <v>15618</v>
      </c>
      <c r="I886" s="356" t="s">
        <v>15618</v>
      </c>
      <c r="J886" s="356" t="s">
        <v>15618</v>
      </c>
      <c r="K886" s="357"/>
      <c r="L886" s="357"/>
      <c r="M886" s="357"/>
      <c r="N886" s="357"/>
      <c r="O886" s="357"/>
      <c r="P886" s="358"/>
      <c r="Q886" s="35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si="124"/>
        <v>0</v>
      </c>
      <c r="Y886" s="271"/>
      <c r="Z886" s="271"/>
      <c r="AB886" s="273" t="str">
        <f t="shared" si="125"/>
        <v/>
      </c>
    </row>
    <row r="887" spans="1:28" s="272" customFormat="1" ht="20.399999999999999">
      <c r="A887" s="214"/>
      <c r="B887" s="215" t="s">
        <v>15618</v>
      </c>
      <c r="C887" s="354" t="s">
        <v>15618</v>
      </c>
      <c r="D887" s="278"/>
      <c r="E887" s="215" t="s">
        <v>15618</v>
      </c>
      <c r="F887" s="215" t="s">
        <v>15618</v>
      </c>
      <c r="G887" s="215" t="s">
        <v>15618</v>
      </c>
      <c r="H887" s="355" t="s">
        <v>15618</v>
      </c>
      <c r="I887" s="356" t="s">
        <v>15618</v>
      </c>
      <c r="J887" s="356" t="s">
        <v>15618</v>
      </c>
      <c r="K887" s="357"/>
      <c r="L887" s="357"/>
      <c r="M887" s="357"/>
      <c r="N887" s="357"/>
      <c r="O887" s="357"/>
      <c r="P887" s="358"/>
      <c r="Q887" s="35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si="124"/>
        <v>0</v>
      </c>
      <c r="Y887" s="271"/>
      <c r="Z887" s="271"/>
      <c r="AB887" s="273" t="str">
        <f t="shared" si="125"/>
        <v/>
      </c>
    </row>
    <row r="888" spans="1:28" s="272" customFormat="1" ht="20.399999999999999">
      <c r="A888" s="214"/>
      <c r="B888" s="215" t="s">
        <v>15618</v>
      </c>
      <c r="C888" s="354" t="s">
        <v>15618</v>
      </c>
      <c r="D888" s="278"/>
      <c r="E888" s="215" t="s">
        <v>15618</v>
      </c>
      <c r="F888" s="215" t="s">
        <v>15618</v>
      </c>
      <c r="G888" s="215" t="s">
        <v>15618</v>
      </c>
      <c r="H888" s="355" t="s">
        <v>15618</v>
      </c>
      <c r="I888" s="356" t="s">
        <v>15618</v>
      </c>
      <c r="J888" s="356" t="s">
        <v>15618</v>
      </c>
      <c r="K888" s="357"/>
      <c r="L888" s="357"/>
      <c r="M888" s="357"/>
      <c r="N888" s="357"/>
      <c r="O888" s="357"/>
      <c r="P888" s="358"/>
      <c r="Q888" s="35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si="124"/>
        <v>0</v>
      </c>
      <c r="Y888" s="271"/>
      <c r="Z888" s="271"/>
      <c r="AB888" s="273" t="str">
        <f t="shared" si="125"/>
        <v/>
      </c>
    </row>
    <row r="889" spans="1:28" s="272" customFormat="1" ht="20.399999999999999">
      <c r="A889" s="214"/>
      <c r="B889" s="215" t="s">
        <v>15618</v>
      </c>
      <c r="C889" s="354" t="s">
        <v>15618</v>
      </c>
      <c r="D889" s="278"/>
      <c r="E889" s="215" t="s">
        <v>15618</v>
      </c>
      <c r="F889" s="215" t="s">
        <v>15618</v>
      </c>
      <c r="G889" s="215" t="s">
        <v>15618</v>
      </c>
      <c r="H889" s="355" t="s">
        <v>15618</v>
      </c>
      <c r="I889" s="356" t="s">
        <v>15618</v>
      </c>
      <c r="J889" s="356" t="s">
        <v>15618</v>
      </c>
      <c r="K889" s="357"/>
      <c r="L889" s="357"/>
      <c r="M889" s="357"/>
      <c r="N889" s="357"/>
      <c r="O889" s="357"/>
      <c r="P889" s="358"/>
      <c r="Q889" s="35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si="124"/>
        <v>0</v>
      </c>
      <c r="Y889" s="271"/>
      <c r="Z889" s="271"/>
      <c r="AB889" s="273" t="str">
        <f t="shared" si="125"/>
        <v/>
      </c>
    </row>
    <row r="890" spans="1:28" s="272" customFormat="1" ht="20.399999999999999">
      <c r="A890" s="214"/>
      <c r="B890" s="215" t="s">
        <v>15618</v>
      </c>
      <c r="C890" s="354" t="s">
        <v>15618</v>
      </c>
      <c r="D890" s="278"/>
      <c r="E890" s="215" t="s">
        <v>15618</v>
      </c>
      <c r="F890" s="215" t="s">
        <v>15618</v>
      </c>
      <c r="G890" s="215" t="s">
        <v>15618</v>
      </c>
      <c r="H890" s="355" t="s">
        <v>15618</v>
      </c>
      <c r="I890" s="356" t="s">
        <v>15618</v>
      </c>
      <c r="J890" s="356" t="s">
        <v>15618</v>
      </c>
      <c r="K890" s="357"/>
      <c r="L890" s="357"/>
      <c r="M890" s="357"/>
      <c r="N890" s="357"/>
      <c r="O890" s="357"/>
      <c r="P890" s="358"/>
      <c r="Q890" s="359"/>
      <c r="R890" s="215" t="str">
        <f ca="1">IF(ISERROR($V890),"",OFFSET('Smelter Look-up'!$C$4,$V890-4,0)&amp;"")</f>
        <v/>
      </c>
      <c r="S890" s="222" t="str">
        <f t="shared" ref="S890" ca="1" si="126">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 si="127">IF(AND(C890="Smelter not listed",OR(LEN(D890)=0,LEN(E890)=0)),1,0)</f>
        <v>0</v>
      </c>
      <c r="Y890" s="271"/>
      <c r="Z890" s="271"/>
      <c r="AB890" s="273" t="str">
        <f t="shared" ref="AB890" si="128">B890&amp;C890</f>
        <v/>
      </c>
    </row>
    <row r="891" spans="1:28" s="272" customFormat="1" ht="20.399999999999999">
      <c r="A891" s="214"/>
      <c r="B891" s="215" t="s">
        <v>15618</v>
      </c>
      <c r="C891" s="354" t="s">
        <v>15618</v>
      </c>
      <c r="D891" s="278"/>
      <c r="E891" s="215" t="s">
        <v>15618</v>
      </c>
      <c r="F891" s="215" t="s">
        <v>15618</v>
      </c>
      <c r="G891" s="215" t="s">
        <v>15618</v>
      </c>
      <c r="H891" s="355" t="s">
        <v>15618</v>
      </c>
      <c r="I891" s="356" t="s">
        <v>15618</v>
      </c>
      <c r="J891" s="356" t="s">
        <v>15618</v>
      </c>
      <c r="K891" s="357"/>
      <c r="L891" s="357"/>
      <c r="M891" s="357"/>
      <c r="N891" s="357"/>
      <c r="O891" s="357"/>
      <c r="P891" s="358"/>
      <c r="Q891" s="359"/>
      <c r="R891" s="215" t="str">
        <f ca="1">IF(ISERROR($V891),"",OFFSET('Smelter Look-up'!$C$4,$V891-4,0)&amp;"")</f>
        <v/>
      </c>
      <c r="S891" s="222" t="str">
        <f t="shared" ref="S891:S922" ca="1" si="129">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X922" si="130">IF(AND(C891="Smelter not listed",OR(LEN(D891)=0,LEN(E891)=0)),1,0)</f>
        <v>0</v>
      </c>
      <c r="Y891" s="271"/>
      <c r="Z891" s="271"/>
      <c r="AB891" s="273" t="str">
        <f t="shared" ref="AB891:AB922" si="131">B891&amp;C891</f>
        <v/>
      </c>
    </row>
    <row r="892" spans="1:28" s="272" customFormat="1" ht="20.399999999999999">
      <c r="A892" s="214"/>
      <c r="B892" s="215" t="s">
        <v>15618</v>
      </c>
      <c r="C892" s="354" t="s">
        <v>15618</v>
      </c>
      <c r="D892" s="278"/>
      <c r="E892" s="215" t="s">
        <v>15618</v>
      </c>
      <c r="F892" s="215" t="s">
        <v>15618</v>
      </c>
      <c r="G892" s="215" t="s">
        <v>15618</v>
      </c>
      <c r="H892" s="355" t="s">
        <v>15618</v>
      </c>
      <c r="I892" s="356" t="s">
        <v>15618</v>
      </c>
      <c r="J892" s="356" t="s">
        <v>15618</v>
      </c>
      <c r="K892" s="357"/>
      <c r="L892" s="357"/>
      <c r="M892" s="357"/>
      <c r="N892" s="357"/>
      <c r="O892" s="357"/>
      <c r="P892" s="358"/>
      <c r="Q892" s="35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si="130"/>
        <v>0</v>
      </c>
      <c r="Y892" s="271"/>
      <c r="Z892" s="271"/>
      <c r="AB892" s="273" t="str">
        <f t="shared" si="131"/>
        <v/>
      </c>
    </row>
    <row r="893" spans="1:28" s="272" customFormat="1" ht="20.399999999999999">
      <c r="A893" s="214"/>
      <c r="B893" s="215" t="s">
        <v>15618</v>
      </c>
      <c r="C893" s="354" t="s">
        <v>15618</v>
      </c>
      <c r="D893" s="278"/>
      <c r="E893" s="215" t="s">
        <v>15618</v>
      </c>
      <c r="F893" s="215" t="s">
        <v>15618</v>
      </c>
      <c r="G893" s="215" t="s">
        <v>15618</v>
      </c>
      <c r="H893" s="355" t="s">
        <v>15618</v>
      </c>
      <c r="I893" s="356" t="s">
        <v>15618</v>
      </c>
      <c r="J893" s="356" t="s">
        <v>15618</v>
      </c>
      <c r="K893" s="357"/>
      <c r="L893" s="357"/>
      <c r="M893" s="357"/>
      <c r="N893" s="357"/>
      <c r="O893" s="357"/>
      <c r="P893" s="358"/>
      <c r="Q893" s="35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si="130"/>
        <v>0</v>
      </c>
      <c r="Y893" s="271"/>
      <c r="Z893" s="271"/>
      <c r="AB893" s="273" t="str">
        <f t="shared" si="131"/>
        <v/>
      </c>
    </row>
    <row r="894" spans="1:28" s="272" customFormat="1" ht="20.399999999999999">
      <c r="A894" s="214"/>
      <c r="B894" s="215" t="s">
        <v>15618</v>
      </c>
      <c r="C894" s="354" t="s">
        <v>15618</v>
      </c>
      <c r="D894" s="278"/>
      <c r="E894" s="215" t="s">
        <v>15618</v>
      </c>
      <c r="F894" s="215" t="s">
        <v>15618</v>
      </c>
      <c r="G894" s="215" t="s">
        <v>15618</v>
      </c>
      <c r="H894" s="355" t="s">
        <v>15618</v>
      </c>
      <c r="I894" s="356" t="s">
        <v>15618</v>
      </c>
      <c r="J894" s="356" t="s">
        <v>15618</v>
      </c>
      <c r="K894" s="357"/>
      <c r="L894" s="357"/>
      <c r="M894" s="357"/>
      <c r="N894" s="357"/>
      <c r="O894" s="357"/>
      <c r="P894" s="358"/>
      <c r="Q894" s="35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si="130"/>
        <v>0</v>
      </c>
      <c r="Y894" s="271"/>
      <c r="Z894" s="271"/>
      <c r="AB894" s="273" t="str">
        <f t="shared" si="131"/>
        <v/>
      </c>
    </row>
    <row r="895" spans="1:28" s="272" customFormat="1" ht="20.399999999999999">
      <c r="A895" s="214"/>
      <c r="B895" s="215" t="s">
        <v>15618</v>
      </c>
      <c r="C895" s="354" t="s">
        <v>15618</v>
      </c>
      <c r="D895" s="278"/>
      <c r="E895" s="215" t="s">
        <v>15618</v>
      </c>
      <c r="F895" s="215" t="s">
        <v>15618</v>
      </c>
      <c r="G895" s="215" t="s">
        <v>15618</v>
      </c>
      <c r="H895" s="355" t="s">
        <v>15618</v>
      </c>
      <c r="I895" s="356" t="s">
        <v>15618</v>
      </c>
      <c r="J895" s="356" t="s">
        <v>15618</v>
      </c>
      <c r="K895" s="357"/>
      <c r="L895" s="357"/>
      <c r="M895" s="357"/>
      <c r="N895" s="357"/>
      <c r="O895" s="357"/>
      <c r="P895" s="358"/>
      <c r="Q895" s="35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si="130"/>
        <v>0</v>
      </c>
      <c r="Y895" s="271"/>
      <c r="Z895" s="271"/>
      <c r="AB895" s="273" t="str">
        <f t="shared" si="131"/>
        <v/>
      </c>
    </row>
    <row r="896" spans="1:28" s="272" customFormat="1" ht="20.399999999999999">
      <c r="A896" s="214"/>
      <c r="B896" s="215" t="s">
        <v>15618</v>
      </c>
      <c r="C896" s="354" t="s">
        <v>15618</v>
      </c>
      <c r="D896" s="278"/>
      <c r="E896" s="215" t="s">
        <v>15618</v>
      </c>
      <c r="F896" s="215" t="s">
        <v>15618</v>
      </c>
      <c r="G896" s="215" t="s">
        <v>15618</v>
      </c>
      <c r="H896" s="355" t="s">
        <v>15618</v>
      </c>
      <c r="I896" s="356" t="s">
        <v>15618</v>
      </c>
      <c r="J896" s="356" t="s">
        <v>15618</v>
      </c>
      <c r="K896" s="357"/>
      <c r="L896" s="357"/>
      <c r="M896" s="357"/>
      <c r="N896" s="357"/>
      <c r="O896" s="357"/>
      <c r="P896" s="358"/>
      <c r="Q896" s="35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si="130"/>
        <v>0</v>
      </c>
      <c r="Y896" s="271"/>
      <c r="Z896" s="271"/>
      <c r="AB896" s="273" t="str">
        <f t="shared" si="131"/>
        <v/>
      </c>
    </row>
    <row r="897" spans="1:28" s="272" customFormat="1" ht="20.399999999999999">
      <c r="A897" s="214"/>
      <c r="B897" s="215" t="s">
        <v>15618</v>
      </c>
      <c r="C897" s="354" t="s">
        <v>15618</v>
      </c>
      <c r="D897" s="278"/>
      <c r="E897" s="215" t="s">
        <v>15618</v>
      </c>
      <c r="F897" s="215" t="s">
        <v>15618</v>
      </c>
      <c r="G897" s="215" t="s">
        <v>15618</v>
      </c>
      <c r="H897" s="355" t="s">
        <v>15618</v>
      </c>
      <c r="I897" s="356" t="s">
        <v>15618</v>
      </c>
      <c r="J897" s="356" t="s">
        <v>15618</v>
      </c>
      <c r="K897" s="357"/>
      <c r="L897" s="357"/>
      <c r="M897" s="357"/>
      <c r="N897" s="357"/>
      <c r="O897" s="357"/>
      <c r="P897" s="358"/>
      <c r="Q897" s="35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si="130"/>
        <v>0</v>
      </c>
      <c r="Y897" s="271"/>
      <c r="Z897" s="271"/>
      <c r="AB897" s="273" t="str">
        <f t="shared" si="131"/>
        <v/>
      </c>
    </row>
    <row r="898" spans="1:28" s="272" customFormat="1" ht="20.399999999999999">
      <c r="A898" s="214"/>
      <c r="B898" s="215" t="s">
        <v>15618</v>
      </c>
      <c r="C898" s="354" t="s">
        <v>15618</v>
      </c>
      <c r="D898" s="278"/>
      <c r="E898" s="215" t="s">
        <v>15618</v>
      </c>
      <c r="F898" s="215" t="s">
        <v>15618</v>
      </c>
      <c r="G898" s="215" t="s">
        <v>15618</v>
      </c>
      <c r="H898" s="355" t="s">
        <v>15618</v>
      </c>
      <c r="I898" s="356" t="s">
        <v>15618</v>
      </c>
      <c r="J898" s="356" t="s">
        <v>15618</v>
      </c>
      <c r="K898" s="357"/>
      <c r="L898" s="357"/>
      <c r="M898" s="357"/>
      <c r="N898" s="357"/>
      <c r="O898" s="357"/>
      <c r="P898" s="358"/>
      <c r="Q898" s="35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si="130"/>
        <v>0</v>
      </c>
      <c r="Y898" s="271"/>
      <c r="Z898" s="271"/>
      <c r="AB898" s="273" t="str">
        <f t="shared" si="131"/>
        <v/>
      </c>
    </row>
    <row r="899" spans="1:28" s="272" customFormat="1" ht="20.399999999999999">
      <c r="A899" s="214"/>
      <c r="B899" s="215" t="s">
        <v>15618</v>
      </c>
      <c r="C899" s="354" t="s">
        <v>15618</v>
      </c>
      <c r="D899" s="278"/>
      <c r="E899" s="215" t="s">
        <v>15618</v>
      </c>
      <c r="F899" s="215" t="s">
        <v>15618</v>
      </c>
      <c r="G899" s="215" t="s">
        <v>15618</v>
      </c>
      <c r="H899" s="355" t="s">
        <v>15618</v>
      </c>
      <c r="I899" s="356" t="s">
        <v>15618</v>
      </c>
      <c r="J899" s="356" t="s">
        <v>15618</v>
      </c>
      <c r="K899" s="357"/>
      <c r="L899" s="357"/>
      <c r="M899" s="357"/>
      <c r="N899" s="357"/>
      <c r="O899" s="357"/>
      <c r="P899" s="358"/>
      <c r="Q899" s="35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si="130"/>
        <v>0</v>
      </c>
      <c r="Y899" s="271"/>
      <c r="Z899" s="271"/>
      <c r="AB899" s="273" t="str">
        <f t="shared" si="131"/>
        <v/>
      </c>
    </row>
    <row r="900" spans="1:28" s="272" customFormat="1" ht="20.399999999999999">
      <c r="A900" s="214"/>
      <c r="B900" s="215" t="s">
        <v>15618</v>
      </c>
      <c r="C900" s="354" t="s">
        <v>15618</v>
      </c>
      <c r="D900" s="278"/>
      <c r="E900" s="215" t="s">
        <v>15618</v>
      </c>
      <c r="F900" s="215" t="s">
        <v>15618</v>
      </c>
      <c r="G900" s="215" t="s">
        <v>15618</v>
      </c>
      <c r="H900" s="355" t="s">
        <v>15618</v>
      </c>
      <c r="I900" s="356" t="s">
        <v>15618</v>
      </c>
      <c r="J900" s="356" t="s">
        <v>15618</v>
      </c>
      <c r="K900" s="357"/>
      <c r="L900" s="357"/>
      <c r="M900" s="357"/>
      <c r="N900" s="357"/>
      <c r="O900" s="357"/>
      <c r="P900" s="358"/>
      <c r="Q900" s="35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si="130"/>
        <v>0</v>
      </c>
      <c r="Y900" s="271"/>
      <c r="Z900" s="271"/>
      <c r="AB900" s="273" t="str">
        <f t="shared" si="131"/>
        <v/>
      </c>
    </row>
    <row r="901" spans="1:28" s="272" customFormat="1" ht="20.399999999999999">
      <c r="A901" s="214"/>
      <c r="B901" s="215" t="s">
        <v>15618</v>
      </c>
      <c r="C901" s="354" t="s">
        <v>15618</v>
      </c>
      <c r="D901" s="278"/>
      <c r="E901" s="215" t="s">
        <v>15618</v>
      </c>
      <c r="F901" s="215" t="s">
        <v>15618</v>
      </c>
      <c r="G901" s="215" t="s">
        <v>15618</v>
      </c>
      <c r="H901" s="355" t="s">
        <v>15618</v>
      </c>
      <c r="I901" s="356" t="s">
        <v>15618</v>
      </c>
      <c r="J901" s="356" t="s">
        <v>15618</v>
      </c>
      <c r="K901" s="357"/>
      <c r="L901" s="357"/>
      <c r="M901" s="357"/>
      <c r="N901" s="357"/>
      <c r="O901" s="357"/>
      <c r="P901" s="358"/>
      <c r="Q901" s="35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si="130"/>
        <v>0</v>
      </c>
      <c r="Y901" s="271"/>
      <c r="Z901" s="271"/>
      <c r="AB901" s="273" t="str">
        <f t="shared" si="131"/>
        <v/>
      </c>
    </row>
    <row r="902" spans="1:28" s="272" customFormat="1" ht="20.399999999999999">
      <c r="A902" s="214"/>
      <c r="B902" s="215" t="s">
        <v>15618</v>
      </c>
      <c r="C902" s="354" t="s">
        <v>15618</v>
      </c>
      <c r="D902" s="278"/>
      <c r="E902" s="215" t="s">
        <v>15618</v>
      </c>
      <c r="F902" s="215" t="s">
        <v>15618</v>
      </c>
      <c r="G902" s="215" t="s">
        <v>15618</v>
      </c>
      <c r="H902" s="355" t="s">
        <v>15618</v>
      </c>
      <c r="I902" s="356" t="s">
        <v>15618</v>
      </c>
      <c r="J902" s="356" t="s">
        <v>15618</v>
      </c>
      <c r="K902" s="357"/>
      <c r="L902" s="357"/>
      <c r="M902" s="357"/>
      <c r="N902" s="357"/>
      <c r="O902" s="357"/>
      <c r="P902" s="358"/>
      <c r="Q902" s="35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si="130"/>
        <v>0</v>
      </c>
      <c r="Y902" s="271"/>
      <c r="Z902" s="271"/>
      <c r="AB902" s="273" t="str">
        <f t="shared" si="131"/>
        <v/>
      </c>
    </row>
    <row r="903" spans="1:28" s="272" customFormat="1" ht="20.399999999999999">
      <c r="A903" s="214"/>
      <c r="B903" s="215" t="s">
        <v>15618</v>
      </c>
      <c r="C903" s="354" t="s">
        <v>15618</v>
      </c>
      <c r="D903" s="278"/>
      <c r="E903" s="215" t="s">
        <v>15618</v>
      </c>
      <c r="F903" s="215" t="s">
        <v>15618</v>
      </c>
      <c r="G903" s="215" t="s">
        <v>15618</v>
      </c>
      <c r="H903" s="355" t="s">
        <v>15618</v>
      </c>
      <c r="I903" s="356" t="s">
        <v>15618</v>
      </c>
      <c r="J903" s="356" t="s">
        <v>15618</v>
      </c>
      <c r="K903" s="357"/>
      <c r="L903" s="357"/>
      <c r="M903" s="357"/>
      <c r="N903" s="357"/>
      <c r="O903" s="357"/>
      <c r="P903" s="358"/>
      <c r="Q903" s="35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si="130"/>
        <v>0</v>
      </c>
      <c r="Y903" s="271"/>
      <c r="Z903" s="271"/>
      <c r="AB903" s="273" t="str">
        <f t="shared" si="131"/>
        <v/>
      </c>
    </row>
    <row r="904" spans="1:28" s="272" customFormat="1" ht="20.399999999999999">
      <c r="A904" s="214"/>
      <c r="B904" s="215" t="s">
        <v>15618</v>
      </c>
      <c r="C904" s="354" t="s">
        <v>15618</v>
      </c>
      <c r="D904" s="278"/>
      <c r="E904" s="215" t="s">
        <v>15618</v>
      </c>
      <c r="F904" s="215" t="s">
        <v>15618</v>
      </c>
      <c r="G904" s="215" t="s">
        <v>15618</v>
      </c>
      <c r="H904" s="355" t="s">
        <v>15618</v>
      </c>
      <c r="I904" s="356" t="s">
        <v>15618</v>
      </c>
      <c r="J904" s="356" t="s">
        <v>15618</v>
      </c>
      <c r="K904" s="357"/>
      <c r="L904" s="357"/>
      <c r="M904" s="357"/>
      <c r="N904" s="357"/>
      <c r="O904" s="357"/>
      <c r="P904" s="358"/>
      <c r="Q904" s="35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si="130"/>
        <v>0</v>
      </c>
      <c r="Y904" s="271"/>
      <c r="Z904" s="271"/>
      <c r="AB904" s="273" t="str">
        <f t="shared" si="131"/>
        <v/>
      </c>
    </row>
    <row r="905" spans="1:28" s="272" customFormat="1" ht="20.399999999999999">
      <c r="A905" s="214"/>
      <c r="B905" s="215" t="s">
        <v>15618</v>
      </c>
      <c r="C905" s="354" t="s">
        <v>15618</v>
      </c>
      <c r="D905" s="278"/>
      <c r="E905" s="215" t="s">
        <v>15618</v>
      </c>
      <c r="F905" s="215" t="s">
        <v>15618</v>
      </c>
      <c r="G905" s="215" t="s">
        <v>15618</v>
      </c>
      <c r="H905" s="355" t="s">
        <v>15618</v>
      </c>
      <c r="I905" s="356" t="s">
        <v>15618</v>
      </c>
      <c r="J905" s="356" t="s">
        <v>15618</v>
      </c>
      <c r="K905" s="357"/>
      <c r="L905" s="357"/>
      <c r="M905" s="357"/>
      <c r="N905" s="357"/>
      <c r="O905" s="357"/>
      <c r="P905" s="358"/>
      <c r="Q905" s="35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si="130"/>
        <v>0</v>
      </c>
      <c r="Y905" s="271"/>
      <c r="Z905" s="271"/>
      <c r="AB905" s="273" t="str">
        <f t="shared" si="131"/>
        <v/>
      </c>
    </row>
    <row r="906" spans="1:28" s="272" customFormat="1" ht="20.399999999999999">
      <c r="A906" s="214"/>
      <c r="B906" s="215" t="s">
        <v>15618</v>
      </c>
      <c r="C906" s="354" t="s">
        <v>15618</v>
      </c>
      <c r="D906" s="278"/>
      <c r="E906" s="215" t="s">
        <v>15618</v>
      </c>
      <c r="F906" s="215" t="s">
        <v>15618</v>
      </c>
      <c r="G906" s="215" t="s">
        <v>15618</v>
      </c>
      <c r="H906" s="355" t="s">
        <v>15618</v>
      </c>
      <c r="I906" s="356" t="s">
        <v>15618</v>
      </c>
      <c r="J906" s="356" t="s">
        <v>15618</v>
      </c>
      <c r="K906" s="357"/>
      <c r="L906" s="357"/>
      <c r="M906" s="357"/>
      <c r="N906" s="357"/>
      <c r="O906" s="357"/>
      <c r="P906" s="358"/>
      <c r="Q906" s="35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si="130"/>
        <v>0</v>
      </c>
      <c r="Y906" s="271"/>
      <c r="Z906" s="271"/>
      <c r="AB906" s="273" t="str">
        <f t="shared" si="131"/>
        <v/>
      </c>
    </row>
    <row r="907" spans="1:28" s="272" customFormat="1" ht="20.399999999999999">
      <c r="A907" s="214"/>
      <c r="B907" s="215" t="s">
        <v>15618</v>
      </c>
      <c r="C907" s="354" t="s">
        <v>15618</v>
      </c>
      <c r="D907" s="278"/>
      <c r="E907" s="215" t="s">
        <v>15618</v>
      </c>
      <c r="F907" s="215" t="s">
        <v>15618</v>
      </c>
      <c r="G907" s="215" t="s">
        <v>15618</v>
      </c>
      <c r="H907" s="355" t="s">
        <v>15618</v>
      </c>
      <c r="I907" s="356" t="s">
        <v>15618</v>
      </c>
      <c r="J907" s="356" t="s">
        <v>15618</v>
      </c>
      <c r="K907" s="357"/>
      <c r="L907" s="357"/>
      <c r="M907" s="357"/>
      <c r="N907" s="357"/>
      <c r="O907" s="357"/>
      <c r="P907" s="358"/>
      <c r="Q907" s="35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si="130"/>
        <v>0</v>
      </c>
      <c r="Y907" s="271"/>
      <c r="Z907" s="271"/>
      <c r="AB907" s="273" t="str">
        <f t="shared" si="131"/>
        <v/>
      </c>
    </row>
    <row r="908" spans="1:28" s="272" customFormat="1" ht="20.399999999999999">
      <c r="A908" s="214"/>
      <c r="B908" s="215" t="s">
        <v>15618</v>
      </c>
      <c r="C908" s="354" t="s">
        <v>15618</v>
      </c>
      <c r="D908" s="278"/>
      <c r="E908" s="215" t="s">
        <v>15618</v>
      </c>
      <c r="F908" s="215" t="s">
        <v>15618</v>
      </c>
      <c r="G908" s="215" t="s">
        <v>15618</v>
      </c>
      <c r="H908" s="355" t="s">
        <v>15618</v>
      </c>
      <c r="I908" s="356" t="s">
        <v>15618</v>
      </c>
      <c r="J908" s="356" t="s">
        <v>15618</v>
      </c>
      <c r="K908" s="357"/>
      <c r="L908" s="357"/>
      <c r="M908" s="357"/>
      <c r="N908" s="357"/>
      <c r="O908" s="357"/>
      <c r="P908" s="358"/>
      <c r="Q908" s="35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si="130"/>
        <v>0</v>
      </c>
      <c r="Y908" s="271"/>
      <c r="Z908" s="271"/>
      <c r="AB908" s="273" t="str">
        <f t="shared" si="131"/>
        <v/>
      </c>
    </row>
    <row r="909" spans="1:28" s="272" customFormat="1" ht="20.399999999999999">
      <c r="A909" s="214"/>
      <c r="B909" s="215" t="s">
        <v>15618</v>
      </c>
      <c r="C909" s="354" t="s">
        <v>15618</v>
      </c>
      <c r="D909" s="278"/>
      <c r="E909" s="215" t="s">
        <v>15618</v>
      </c>
      <c r="F909" s="215" t="s">
        <v>15618</v>
      </c>
      <c r="G909" s="215" t="s">
        <v>15618</v>
      </c>
      <c r="H909" s="355" t="s">
        <v>15618</v>
      </c>
      <c r="I909" s="356" t="s">
        <v>15618</v>
      </c>
      <c r="J909" s="356" t="s">
        <v>15618</v>
      </c>
      <c r="K909" s="357"/>
      <c r="L909" s="357"/>
      <c r="M909" s="357"/>
      <c r="N909" s="357"/>
      <c r="O909" s="357"/>
      <c r="P909" s="358"/>
      <c r="Q909" s="35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si="130"/>
        <v>0</v>
      </c>
      <c r="Y909" s="271"/>
      <c r="Z909" s="271"/>
      <c r="AB909" s="273" t="str">
        <f t="shared" si="131"/>
        <v/>
      </c>
    </row>
    <row r="910" spans="1:28" s="272" customFormat="1" ht="20.399999999999999">
      <c r="A910" s="214"/>
      <c r="B910" s="215" t="s">
        <v>15618</v>
      </c>
      <c r="C910" s="354" t="s">
        <v>15618</v>
      </c>
      <c r="D910" s="278"/>
      <c r="E910" s="215" t="s">
        <v>15618</v>
      </c>
      <c r="F910" s="215" t="s">
        <v>15618</v>
      </c>
      <c r="G910" s="215" t="s">
        <v>15618</v>
      </c>
      <c r="H910" s="355" t="s">
        <v>15618</v>
      </c>
      <c r="I910" s="356" t="s">
        <v>15618</v>
      </c>
      <c r="J910" s="356" t="s">
        <v>15618</v>
      </c>
      <c r="K910" s="357"/>
      <c r="L910" s="357"/>
      <c r="M910" s="357"/>
      <c r="N910" s="357"/>
      <c r="O910" s="357"/>
      <c r="P910" s="358"/>
      <c r="Q910" s="35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si="130"/>
        <v>0</v>
      </c>
      <c r="Y910" s="271"/>
      <c r="Z910" s="271"/>
      <c r="AB910" s="273" t="str">
        <f t="shared" si="131"/>
        <v/>
      </c>
    </row>
    <row r="911" spans="1:28" s="272" customFormat="1" ht="20.399999999999999">
      <c r="A911" s="214"/>
      <c r="B911" s="215" t="s">
        <v>15618</v>
      </c>
      <c r="C911" s="354" t="s">
        <v>15618</v>
      </c>
      <c r="D911" s="278"/>
      <c r="E911" s="215" t="s">
        <v>15618</v>
      </c>
      <c r="F911" s="215" t="s">
        <v>15618</v>
      </c>
      <c r="G911" s="215" t="s">
        <v>15618</v>
      </c>
      <c r="H911" s="355" t="s">
        <v>15618</v>
      </c>
      <c r="I911" s="356" t="s">
        <v>15618</v>
      </c>
      <c r="J911" s="356" t="s">
        <v>15618</v>
      </c>
      <c r="K911" s="357"/>
      <c r="L911" s="357"/>
      <c r="M911" s="357"/>
      <c r="N911" s="357"/>
      <c r="O911" s="357"/>
      <c r="P911" s="358"/>
      <c r="Q911" s="35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si="130"/>
        <v>0</v>
      </c>
      <c r="Y911" s="271"/>
      <c r="Z911" s="271"/>
      <c r="AB911" s="273" t="str">
        <f t="shared" si="131"/>
        <v/>
      </c>
    </row>
    <row r="912" spans="1:28" s="272" customFormat="1" ht="20.399999999999999">
      <c r="A912" s="214"/>
      <c r="B912" s="215" t="s">
        <v>15618</v>
      </c>
      <c r="C912" s="354" t="s">
        <v>15618</v>
      </c>
      <c r="D912" s="278"/>
      <c r="E912" s="215" t="s">
        <v>15618</v>
      </c>
      <c r="F912" s="215" t="s">
        <v>15618</v>
      </c>
      <c r="G912" s="215" t="s">
        <v>15618</v>
      </c>
      <c r="H912" s="355" t="s">
        <v>15618</v>
      </c>
      <c r="I912" s="356" t="s">
        <v>15618</v>
      </c>
      <c r="J912" s="356" t="s">
        <v>15618</v>
      </c>
      <c r="K912" s="357"/>
      <c r="L912" s="357"/>
      <c r="M912" s="357"/>
      <c r="N912" s="357"/>
      <c r="O912" s="357"/>
      <c r="P912" s="358"/>
      <c r="Q912" s="35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si="130"/>
        <v>0</v>
      </c>
      <c r="Y912" s="271"/>
      <c r="Z912" s="271"/>
      <c r="AB912" s="273" t="str">
        <f t="shared" si="131"/>
        <v/>
      </c>
    </row>
    <row r="913" spans="1:28" s="272" customFormat="1" ht="20.399999999999999">
      <c r="A913" s="214"/>
      <c r="B913" s="215" t="s">
        <v>15618</v>
      </c>
      <c r="C913" s="354" t="s">
        <v>15618</v>
      </c>
      <c r="D913" s="278"/>
      <c r="E913" s="215" t="s">
        <v>15618</v>
      </c>
      <c r="F913" s="215" t="s">
        <v>15618</v>
      </c>
      <c r="G913" s="215" t="s">
        <v>15618</v>
      </c>
      <c r="H913" s="355" t="s">
        <v>15618</v>
      </c>
      <c r="I913" s="356" t="s">
        <v>15618</v>
      </c>
      <c r="J913" s="356" t="s">
        <v>15618</v>
      </c>
      <c r="K913" s="357"/>
      <c r="L913" s="357"/>
      <c r="M913" s="357"/>
      <c r="N913" s="357"/>
      <c r="O913" s="357"/>
      <c r="P913" s="358"/>
      <c r="Q913" s="35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si="130"/>
        <v>0</v>
      </c>
      <c r="Y913" s="271"/>
      <c r="Z913" s="271"/>
      <c r="AB913" s="273" t="str">
        <f t="shared" si="131"/>
        <v/>
      </c>
    </row>
    <row r="914" spans="1:28" s="272" customFormat="1" ht="20.399999999999999">
      <c r="A914" s="214"/>
      <c r="B914" s="215" t="s">
        <v>15618</v>
      </c>
      <c r="C914" s="354" t="s">
        <v>15618</v>
      </c>
      <c r="D914" s="278"/>
      <c r="E914" s="215" t="s">
        <v>15618</v>
      </c>
      <c r="F914" s="215" t="s">
        <v>15618</v>
      </c>
      <c r="G914" s="215" t="s">
        <v>15618</v>
      </c>
      <c r="H914" s="355" t="s">
        <v>15618</v>
      </c>
      <c r="I914" s="356" t="s">
        <v>15618</v>
      </c>
      <c r="J914" s="356" t="s">
        <v>15618</v>
      </c>
      <c r="K914" s="357"/>
      <c r="L914" s="357"/>
      <c r="M914" s="357"/>
      <c r="N914" s="357"/>
      <c r="O914" s="357"/>
      <c r="P914" s="358"/>
      <c r="Q914" s="35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si="130"/>
        <v>0</v>
      </c>
      <c r="Y914" s="271"/>
      <c r="Z914" s="271"/>
      <c r="AB914" s="273" t="str">
        <f t="shared" si="131"/>
        <v/>
      </c>
    </row>
    <row r="915" spans="1:28" s="272" customFormat="1" ht="20.399999999999999">
      <c r="A915" s="214"/>
      <c r="B915" s="215" t="s">
        <v>15618</v>
      </c>
      <c r="C915" s="354" t="s">
        <v>15618</v>
      </c>
      <c r="D915" s="278"/>
      <c r="E915" s="215" t="s">
        <v>15618</v>
      </c>
      <c r="F915" s="215" t="s">
        <v>15618</v>
      </c>
      <c r="G915" s="215" t="s">
        <v>15618</v>
      </c>
      <c r="H915" s="355" t="s">
        <v>15618</v>
      </c>
      <c r="I915" s="356" t="s">
        <v>15618</v>
      </c>
      <c r="J915" s="356" t="s">
        <v>15618</v>
      </c>
      <c r="K915" s="357"/>
      <c r="L915" s="357"/>
      <c r="M915" s="357"/>
      <c r="N915" s="357"/>
      <c r="O915" s="357"/>
      <c r="P915" s="358"/>
      <c r="Q915" s="35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si="130"/>
        <v>0</v>
      </c>
      <c r="Y915" s="271"/>
      <c r="Z915" s="271"/>
      <c r="AB915" s="273" t="str">
        <f t="shared" si="131"/>
        <v/>
      </c>
    </row>
    <row r="916" spans="1:28" s="272" customFormat="1" ht="20.399999999999999">
      <c r="A916" s="214"/>
      <c r="B916" s="215" t="s">
        <v>15618</v>
      </c>
      <c r="C916" s="354" t="s">
        <v>15618</v>
      </c>
      <c r="D916" s="278"/>
      <c r="E916" s="215" t="s">
        <v>15618</v>
      </c>
      <c r="F916" s="215" t="s">
        <v>15618</v>
      </c>
      <c r="G916" s="215" t="s">
        <v>15618</v>
      </c>
      <c r="H916" s="355" t="s">
        <v>15618</v>
      </c>
      <c r="I916" s="356" t="s">
        <v>15618</v>
      </c>
      <c r="J916" s="356" t="s">
        <v>15618</v>
      </c>
      <c r="K916" s="357"/>
      <c r="L916" s="357"/>
      <c r="M916" s="357"/>
      <c r="N916" s="357"/>
      <c r="O916" s="357"/>
      <c r="P916" s="358"/>
      <c r="Q916" s="35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si="130"/>
        <v>0</v>
      </c>
      <c r="Y916" s="271"/>
      <c r="Z916" s="271"/>
      <c r="AB916" s="273" t="str">
        <f t="shared" si="131"/>
        <v/>
      </c>
    </row>
    <row r="917" spans="1:28" s="272" customFormat="1" ht="20.399999999999999">
      <c r="A917" s="214"/>
      <c r="B917" s="215" t="s">
        <v>15618</v>
      </c>
      <c r="C917" s="354" t="s">
        <v>15618</v>
      </c>
      <c r="D917" s="278"/>
      <c r="E917" s="215" t="s">
        <v>15618</v>
      </c>
      <c r="F917" s="215" t="s">
        <v>15618</v>
      </c>
      <c r="G917" s="215" t="s">
        <v>15618</v>
      </c>
      <c r="H917" s="355" t="s">
        <v>15618</v>
      </c>
      <c r="I917" s="356" t="s">
        <v>15618</v>
      </c>
      <c r="J917" s="356" t="s">
        <v>15618</v>
      </c>
      <c r="K917" s="357"/>
      <c r="L917" s="357"/>
      <c r="M917" s="357"/>
      <c r="N917" s="357"/>
      <c r="O917" s="357"/>
      <c r="P917" s="358"/>
      <c r="Q917" s="35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si="130"/>
        <v>0</v>
      </c>
      <c r="Y917" s="271"/>
      <c r="Z917" s="271"/>
      <c r="AB917" s="273" t="str">
        <f t="shared" si="131"/>
        <v/>
      </c>
    </row>
    <row r="918" spans="1:28" s="272" customFormat="1" ht="20.399999999999999">
      <c r="A918" s="214"/>
      <c r="B918" s="215" t="s">
        <v>15618</v>
      </c>
      <c r="C918" s="354" t="s">
        <v>15618</v>
      </c>
      <c r="D918" s="278"/>
      <c r="E918" s="215" t="s">
        <v>15618</v>
      </c>
      <c r="F918" s="215" t="s">
        <v>15618</v>
      </c>
      <c r="G918" s="215" t="s">
        <v>15618</v>
      </c>
      <c r="H918" s="355" t="s">
        <v>15618</v>
      </c>
      <c r="I918" s="356" t="s">
        <v>15618</v>
      </c>
      <c r="J918" s="356" t="s">
        <v>15618</v>
      </c>
      <c r="K918" s="357"/>
      <c r="L918" s="357"/>
      <c r="M918" s="357"/>
      <c r="N918" s="357"/>
      <c r="O918" s="357"/>
      <c r="P918" s="358"/>
      <c r="Q918" s="35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si="130"/>
        <v>0</v>
      </c>
      <c r="Y918" s="271"/>
      <c r="Z918" s="271"/>
      <c r="AB918" s="273" t="str">
        <f t="shared" si="131"/>
        <v/>
      </c>
    </row>
    <row r="919" spans="1:28" s="272" customFormat="1" ht="20.399999999999999">
      <c r="A919" s="214"/>
      <c r="B919" s="215" t="s">
        <v>15618</v>
      </c>
      <c r="C919" s="354" t="s">
        <v>15618</v>
      </c>
      <c r="D919" s="278"/>
      <c r="E919" s="215" t="s">
        <v>15618</v>
      </c>
      <c r="F919" s="215" t="s">
        <v>15618</v>
      </c>
      <c r="G919" s="215" t="s">
        <v>15618</v>
      </c>
      <c r="H919" s="355" t="s">
        <v>15618</v>
      </c>
      <c r="I919" s="356" t="s">
        <v>15618</v>
      </c>
      <c r="J919" s="356" t="s">
        <v>15618</v>
      </c>
      <c r="K919" s="357"/>
      <c r="L919" s="357"/>
      <c r="M919" s="357"/>
      <c r="N919" s="357"/>
      <c r="O919" s="357"/>
      <c r="P919" s="358"/>
      <c r="Q919" s="35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si="130"/>
        <v>0</v>
      </c>
      <c r="Y919" s="271"/>
      <c r="Z919" s="271"/>
      <c r="AB919" s="273" t="str">
        <f t="shared" si="131"/>
        <v/>
      </c>
    </row>
    <row r="920" spans="1:28" s="272" customFormat="1" ht="20.399999999999999">
      <c r="A920" s="214"/>
      <c r="B920" s="215" t="s">
        <v>15618</v>
      </c>
      <c r="C920" s="354" t="s">
        <v>15618</v>
      </c>
      <c r="D920" s="278"/>
      <c r="E920" s="215" t="s">
        <v>15618</v>
      </c>
      <c r="F920" s="215" t="s">
        <v>15618</v>
      </c>
      <c r="G920" s="215" t="s">
        <v>15618</v>
      </c>
      <c r="H920" s="355" t="s">
        <v>15618</v>
      </c>
      <c r="I920" s="356" t="s">
        <v>15618</v>
      </c>
      <c r="J920" s="356" t="s">
        <v>15618</v>
      </c>
      <c r="K920" s="357"/>
      <c r="L920" s="357"/>
      <c r="M920" s="357"/>
      <c r="N920" s="357"/>
      <c r="O920" s="357"/>
      <c r="P920" s="358"/>
      <c r="Q920" s="35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si="130"/>
        <v>0</v>
      </c>
      <c r="Y920" s="271"/>
      <c r="Z920" s="271"/>
      <c r="AB920" s="273" t="str">
        <f t="shared" si="131"/>
        <v/>
      </c>
    </row>
    <row r="921" spans="1:28" s="272" customFormat="1" ht="20.399999999999999">
      <c r="A921" s="214"/>
      <c r="B921" s="215" t="s">
        <v>15618</v>
      </c>
      <c r="C921" s="354" t="s">
        <v>15618</v>
      </c>
      <c r="D921" s="278"/>
      <c r="E921" s="215" t="s">
        <v>15618</v>
      </c>
      <c r="F921" s="215" t="s">
        <v>15618</v>
      </c>
      <c r="G921" s="215" t="s">
        <v>15618</v>
      </c>
      <c r="H921" s="355" t="s">
        <v>15618</v>
      </c>
      <c r="I921" s="356" t="s">
        <v>15618</v>
      </c>
      <c r="J921" s="356" t="s">
        <v>15618</v>
      </c>
      <c r="K921" s="357"/>
      <c r="L921" s="357"/>
      <c r="M921" s="357"/>
      <c r="N921" s="357"/>
      <c r="O921" s="357"/>
      <c r="P921" s="358"/>
      <c r="Q921" s="35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si="130"/>
        <v>0</v>
      </c>
      <c r="Y921" s="271"/>
      <c r="Z921" s="271"/>
      <c r="AB921" s="273" t="str">
        <f t="shared" si="131"/>
        <v/>
      </c>
    </row>
    <row r="922" spans="1:28" s="272" customFormat="1" ht="20.399999999999999">
      <c r="A922" s="214"/>
      <c r="B922" s="215" t="s">
        <v>15618</v>
      </c>
      <c r="C922" s="354" t="s">
        <v>15618</v>
      </c>
      <c r="D922" s="278"/>
      <c r="E922" s="215" t="s">
        <v>15618</v>
      </c>
      <c r="F922" s="215" t="s">
        <v>15618</v>
      </c>
      <c r="G922" s="215" t="s">
        <v>15618</v>
      </c>
      <c r="H922" s="355" t="s">
        <v>15618</v>
      </c>
      <c r="I922" s="356" t="s">
        <v>15618</v>
      </c>
      <c r="J922" s="356" t="s">
        <v>15618</v>
      </c>
      <c r="K922" s="357"/>
      <c r="L922" s="357"/>
      <c r="M922" s="357"/>
      <c r="N922" s="357"/>
      <c r="O922" s="357"/>
      <c r="P922" s="358"/>
      <c r="Q922" s="35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si="130"/>
        <v>0</v>
      </c>
      <c r="Y922" s="271"/>
      <c r="Z922" s="271"/>
      <c r="AB922" s="273" t="str">
        <f t="shared" si="131"/>
        <v/>
      </c>
    </row>
    <row r="923" spans="1:28" s="272" customFormat="1" ht="20.399999999999999">
      <c r="A923" s="214"/>
      <c r="B923" s="215" t="s">
        <v>15618</v>
      </c>
      <c r="C923" s="354" t="s">
        <v>15618</v>
      </c>
      <c r="D923" s="278"/>
      <c r="E923" s="215" t="s">
        <v>15618</v>
      </c>
      <c r="F923" s="215" t="s">
        <v>15618</v>
      </c>
      <c r="G923" s="215" t="s">
        <v>15618</v>
      </c>
      <c r="H923" s="355" t="s">
        <v>15618</v>
      </c>
      <c r="I923" s="356" t="s">
        <v>15618</v>
      </c>
      <c r="J923" s="356" t="s">
        <v>15618</v>
      </c>
      <c r="K923" s="357"/>
      <c r="L923" s="357"/>
      <c r="M923" s="357"/>
      <c r="N923" s="357"/>
      <c r="O923" s="357"/>
      <c r="P923" s="358"/>
      <c r="Q923" s="359"/>
      <c r="R923" s="215" t="str">
        <f ca="1">IF(ISERROR($V923),"",OFFSET('Smelter Look-up'!$C$4,$V923-4,0)&amp;"")</f>
        <v/>
      </c>
      <c r="S923" s="222" t="str">
        <f t="shared" ref="S923:S953" ca="1" si="132">IF(B923="","",IF(ISERROR(MATCH($E923,CL,0)),"Unknown",INDIRECT("'C'!$A$"&amp;MATCH($E923,CL,0)+1)))</f>
        <v/>
      </c>
      <c r="T923" s="222" t="str">
        <f ca="1">IF(B923="","",IF(ISERROR(MATCH($J923,SorP!$B$1:$B$6230,0)),"",INDIRECT("'SorP'!$A$"&amp;MATCH($J923,SorP!$B$1:$B$6230,0))))</f>
        <v/>
      </c>
      <c r="U923" s="238"/>
      <c r="V923" s="270" t="e">
        <f>IF(C923="",NA(),MATCH($B923&amp;$C923,'Smelter Look-up'!$J:$J,0))</f>
        <v>#N/A</v>
      </c>
      <c r="W923" s="271"/>
      <c r="X923" s="271">
        <f t="shared" ref="X923:X953" si="133">IF(AND(C923="Smelter not listed",OR(LEN(D923)=0,LEN(E923)=0)),1,0)</f>
        <v>0</v>
      </c>
      <c r="Y923" s="271"/>
      <c r="Z923" s="271"/>
      <c r="AB923" s="273" t="str">
        <f t="shared" ref="AB923:AB953" si="134">B923&amp;C923</f>
        <v/>
      </c>
    </row>
    <row r="924" spans="1:28" s="272" customFormat="1" ht="20.399999999999999">
      <c r="A924" s="214"/>
      <c r="B924" s="215" t="s">
        <v>15618</v>
      </c>
      <c r="C924" s="354" t="s">
        <v>15618</v>
      </c>
      <c r="D924" s="278"/>
      <c r="E924" s="215" t="s">
        <v>15618</v>
      </c>
      <c r="F924" s="215" t="s">
        <v>15618</v>
      </c>
      <c r="G924" s="215" t="s">
        <v>15618</v>
      </c>
      <c r="H924" s="355" t="s">
        <v>15618</v>
      </c>
      <c r="I924" s="356" t="s">
        <v>15618</v>
      </c>
      <c r="J924" s="356" t="s">
        <v>15618</v>
      </c>
      <c r="K924" s="357"/>
      <c r="L924" s="357"/>
      <c r="M924" s="357"/>
      <c r="N924" s="357"/>
      <c r="O924" s="357"/>
      <c r="P924" s="358"/>
      <c r="Q924" s="35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si="133"/>
        <v>0</v>
      </c>
      <c r="Y924" s="271"/>
      <c r="Z924" s="271"/>
      <c r="AB924" s="273" t="str">
        <f t="shared" si="134"/>
        <v/>
      </c>
    </row>
    <row r="925" spans="1:28" s="272" customFormat="1" ht="20.399999999999999">
      <c r="A925" s="214"/>
      <c r="B925" s="215" t="s">
        <v>15618</v>
      </c>
      <c r="C925" s="354" t="s">
        <v>15618</v>
      </c>
      <c r="D925" s="278"/>
      <c r="E925" s="215" t="s">
        <v>15618</v>
      </c>
      <c r="F925" s="215" t="s">
        <v>15618</v>
      </c>
      <c r="G925" s="215" t="s">
        <v>15618</v>
      </c>
      <c r="H925" s="355" t="s">
        <v>15618</v>
      </c>
      <c r="I925" s="356" t="s">
        <v>15618</v>
      </c>
      <c r="J925" s="356" t="s">
        <v>15618</v>
      </c>
      <c r="K925" s="357"/>
      <c r="L925" s="357"/>
      <c r="M925" s="357"/>
      <c r="N925" s="357"/>
      <c r="O925" s="357"/>
      <c r="P925" s="358"/>
      <c r="Q925" s="35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si="133"/>
        <v>0</v>
      </c>
      <c r="Y925" s="271"/>
      <c r="Z925" s="271"/>
      <c r="AB925" s="273" t="str">
        <f t="shared" si="134"/>
        <v/>
      </c>
    </row>
    <row r="926" spans="1:28" s="272" customFormat="1" ht="20.399999999999999">
      <c r="A926" s="214"/>
      <c r="B926" s="215" t="s">
        <v>15618</v>
      </c>
      <c r="C926" s="354" t="s">
        <v>15618</v>
      </c>
      <c r="D926" s="278"/>
      <c r="E926" s="215" t="s">
        <v>15618</v>
      </c>
      <c r="F926" s="215" t="s">
        <v>15618</v>
      </c>
      <c r="G926" s="215" t="s">
        <v>15618</v>
      </c>
      <c r="H926" s="355" t="s">
        <v>15618</v>
      </c>
      <c r="I926" s="356" t="s">
        <v>15618</v>
      </c>
      <c r="J926" s="356" t="s">
        <v>15618</v>
      </c>
      <c r="K926" s="357"/>
      <c r="L926" s="357"/>
      <c r="M926" s="357"/>
      <c r="N926" s="357"/>
      <c r="O926" s="357"/>
      <c r="P926" s="358"/>
      <c r="Q926" s="35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si="133"/>
        <v>0</v>
      </c>
      <c r="Y926" s="271"/>
      <c r="Z926" s="271"/>
      <c r="AB926" s="273" t="str">
        <f t="shared" si="134"/>
        <v/>
      </c>
    </row>
    <row r="927" spans="1:28" s="272" customFormat="1" ht="20.399999999999999">
      <c r="A927" s="214"/>
      <c r="B927" s="215" t="s">
        <v>15618</v>
      </c>
      <c r="C927" s="354" t="s">
        <v>15618</v>
      </c>
      <c r="D927" s="278"/>
      <c r="E927" s="215" t="s">
        <v>15618</v>
      </c>
      <c r="F927" s="215" t="s">
        <v>15618</v>
      </c>
      <c r="G927" s="215" t="s">
        <v>15618</v>
      </c>
      <c r="H927" s="355" t="s">
        <v>15618</v>
      </c>
      <c r="I927" s="356" t="s">
        <v>15618</v>
      </c>
      <c r="J927" s="356" t="s">
        <v>15618</v>
      </c>
      <c r="K927" s="357"/>
      <c r="L927" s="357"/>
      <c r="M927" s="357"/>
      <c r="N927" s="357"/>
      <c r="O927" s="357"/>
      <c r="P927" s="358"/>
      <c r="Q927" s="35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si="133"/>
        <v>0</v>
      </c>
      <c r="Y927" s="271"/>
      <c r="Z927" s="271"/>
      <c r="AB927" s="273" t="str">
        <f t="shared" si="134"/>
        <v/>
      </c>
    </row>
    <row r="928" spans="1:28" s="272" customFormat="1" ht="20.399999999999999">
      <c r="A928" s="214"/>
      <c r="B928" s="215" t="s">
        <v>15618</v>
      </c>
      <c r="C928" s="354" t="s">
        <v>15618</v>
      </c>
      <c r="D928" s="278"/>
      <c r="E928" s="215" t="s">
        <v>15618</v>
      </c>
      <c r="F928" s="215" t="s">
        <v>15618</v>
      </c>
      <c r="G928" s="215" t="s">
        <v>15618</v>
      </c>
      <c r="H928" s="355" t="s">
        <v>15618</v>
      </c>
      <c r="I928" s="356" t="s">
        <v>15618</v>
      </c>
      <c r="J928" s="356" t="s">
        <v>15618</v>
      </c>
      <c r="K928" s="357"/>
      <c r="L928" s="357"/>
      <c r="M928" s="357"/>
      <c r="N928" s="357"/>
      <c r="O928" s="357"/>
      <c r="P928" s="358"/>
      <c r="Q928" s="35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si="133"/>
        <v>0</v>
      </c>
      <c r="Y928" s="271"/>
      <c r="Z928" s="271"/>
      <c r="AB928" s="273" t="str">
        <f t="shared" si="134"/>
        <v/>
      </c>
    </row>
    <row r="929" spans="1:28" s="272" customFormat="1" ht="20.399999999999999">
      <c r="A929" s="214"/>
      <c r="B929" s="215" t="s">
        <v>15618</v>
      </c>
      <c r="C929" s="354" t="s">
        <v>15618</v>
      </c>
      <c r="D929" s="278"/>
      <c r="E929" s="215" t="s">
        <v>15618</v>
      </c>
      <c r="F929" s="215" t="s">
        <v>15618</v>
      </c>
      <c r="G929" s="215" t="s">
        <v>15618</v>
      </c>
      <c r="H929" s="355" t="s">
        <v>15618</v>
      </c>
      <c r="I929" s="356" t="s">
        <v>15618</v>
      </c>
      <c r="J929" s="356" t="s">
        <v>15618</v>
      </c>
      <c r="K929" s="357"/>
      <c r="L929" s="357"/>
      <c r="M929" s="357"/>
      <c r="N929" s="357"/>
      <c r="O929" s="357"/>
      <c r="P929" s="358"/>
      <c r="Q929" s="35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si="133"/>
        <v>0</v>
      </c>
      <c r="Y929" s="271"/>
      <c r="Z929" s="271"/>
      <c r="AB929" s="273" t="str">
        <f t="shared" si="134"/>
        <v/>
      </c>
    </row>
    <row r="930" spans="1:28" s="272" customFormat="1" ht="20.399999999999999">
      <c r="A930" s="214"/>
      <c r="B930" s="215" t="s">
        <v>15618</v>
      </c>
      <c r="C930" s="354" t="s">
        <v>15618</v>
      </c>
      <c r="D930" s="278"/>
      <c r="E930" s="215" t="s">
        <v>15618</v>
      </c>
      <c r="F930" s="215" t="s">
        <v>15618</v>
      </c>
      <c r="G930" s="215" t="s">
        <v>15618</v>
      </c>
      <c r="H930" s="355" t="s">
        <v>15618</v>
      </c>
      <c r="I930" s="356" t="s">
        <v>15618</v>
      </c>
      <c r="J930" s="356" t="s">
        <v>15618</v>
      </c>
      <c r="K930" s="357"/>
      <c r="L930" s="357"/>
      <c r="M930" s="357"/>
      <c r="N930" s="357"/>
      <c r="O930" s="357"/>
      <c r="P930" s="358"/>
      <c r="Q930" s="35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si="133"/>
        <v>0</v>
      </c>
      <c r="Y930" s="271"/>
      <c r="Z930" s="271"/>
      <c r="AB930" s="273" t="str">
        <f t="shared" si="134"/>
        <v/>
      </c>
    </row>
    <row r="931" spans="1:28" s="272" customFormat="1" ht="20.399999999999999">
      <c r="A931" s="214"/>
      <c r="B931" s="215" t="s">
        <v>15618</v>
      </c>
      <c r="C931" s="354" t="s">
        <v>15618</v>
      </c>
      <c r="D931" s="278"/>
      <c r="E931" s="215" t="s">
        <v>15618</v>
      </c>
      <c r="F931" s="215" t="s">
        <v>15618</v>
      </c>
      <c r="G931" s="215" t="s">
        <v>15618</v>
      </c>
      <c r="H931" s="355" t="s">
        <v>15618</v>
      </c>
      <c r="I931" s="356" t="s">
        <v>15618</v>
      </c>
      <c r="J931" s="356" t="s">
        <v>15618</v>
      </c>
      <c r="K931" s="357"/>
      <c r="L931" s="357"/>
      <c r="M931" s="357"/>
      <c r="N931" s="357"/>
      <c r="O931" s="357"/>
      <c r="P931" s="358"/>
      <c r="Q931" s="35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si="133"/>
        <v>0</v>
      </c>
      <c r="Y931" s="271"/>
      <c r="Z931" s="271"/>
      <c r="AB931" s="273" t="str">
        <f t="shared" si="134"/>
        <v/>
      </c>
    </row>
    <row r="932" spans="1:28" s="272" customFormat="1" ht="20.399999999999999">
      <c r="A932" s="214"/>
      <c r="B932" s="215" t="s">
        <v>15618</v>
      </c>
      <c r="C932" s="354" t="s">
        <v>15618</v>
      </c>
      <c r="D932" s="278"/>
      <c r="E932" s="215" t="s">
        <v>15618</v>
      </c>
      <c r="F932" s="215" t="s">
        <v>15618</v>
      </c>
      <c r="G932" s="215" t="s">
        <v>15618</v>
      </c>
      <c r="H932" s="355" t="s">
        <v>15618</v>
      </c>
      <c r="I932" s="356" t="s">
        <v>15618</v>
      </c>
      <c r="J932" s="356" t="s">
        <v>15618</v>
      </c>
      <c r="K932" s="357"/>
      <c r="L932" s="357"/>
      <c r="M932" s="357"/>
      <c r="N932" s="357"/>
      <c r="O932" s="357"/>
      <c r="P932" s="358"/>
      <c r="Q932" s="35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si="133"/>
        <v>0</v>
      </c>
      <c r="Y932" s="271"/>
      <c r="Z932" s="271"/>
      <c r="AB932" s="273" t="str">
        <f t="shared" si="134"/>
        <v/>
      </c>
    </row>
    <row r="933" spans="1:28" s="272" customFormat="1" ht="20.399999999999999">
      <c r="A933" s="214"/>
      <c r="B933" s="215" t="s">
        <v>15618</v>
      </c>
      <c r="C933" s="354" t="s">
        <v>15618</v>
      </c>
      <c r="D933" s="278"/>
      <c r="E933" s="215" t="s">
        <v>15618</v>
      </c>
      <c r="F933" s="215" t="s">
        <v>15618</v>
      </c>
      <c r="G933" s="215" t="s">
        <v>15618</v>
      </c>
      <c r="H933" s="355" t="s">
        <v>15618</v>
      </c>
      <c r="I933" s="356" t="s">
        <v>15618</v>
      </c>
      <c r="J933" s="356" t="s">
        <v>15618</v>
      </c>
      <c r="K933" s="357"/>
      <c r="L933" s="357"/>
      <c r="M933" s="357"/>
      <c r="N933" s="357"/>
      <c r="O933" s="357"/>
      <c r="P933" s="358"/>
      <c r="Q933" s="35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si="133"/>
        <v>0</v>
      </c>
      <c r="Y933" s="271"/>
      <c r="Z933" s="271"/>
      <c r="AB933" s="273" t="str">
        <f t="shared" si="134"/>
        <v/>
      </c>
    </row>
    <row r="934" spans="1:28" s="272" customFormat="1" ht="20.399999999999999">
      <c r="A934" s="214"/>
      <c r="B934" s="215" t="s">
        <v>15618</v>
      </c>
      <c r="C934" s="354" t="s">
        <v>15618</v>
      </c>
      <c r="D934" s="278"/>
      <c r="E934" s="215" t="s">
        <v>15618</v>
      </c>
      <c r="F934" s="215" t="s">
        <v>15618</v>
      </c>
      <c r="G934" s="215" t="s">
        <v>15618</v>
      </c>
      <c r="H934" s="355" t="s">
        <v>15618</v>
      </c>
      <c r="I934" s="356" t="s">
        <v>15618</v>
      </c>
      <c r="J934" s="356" t="s">
        <v>15618</v>
      </c>
      <c r="K934" s="357"/>
      <c r="L934" s="357"/>
      <c r="M934" s="357"/>
      <c r="N934" s="357"/>
      <c r="O934" s="357"/>
      <c r="P934" s="358"/>
      <c r="Q934" s="35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si="133"/>
        <v>0</v>
      </c>
      <c r="Y934" s="271"/>
      <c r="Z934" s="271"/>
      <c r="AB934" s="273" t="str">
        <f t="shared" si="134"/>
        <v/>
      </c>
    </row>
    <row r="935" spans="1:28" s="272" customFormat="1" ht="20.399999999999999">
      <c r="A935" s="214"/>
      <c r="B935" s="215" t="s">
        <v>15618</v>
      </c>
      <c r="C935" s="354" t="s">
        <v>15618</v>
      </c>
      <c r="D935" s="278"/>
      <c r="E935" s="215" t="s">
        <v>15618</v>
      </c>
      <c r="F935" s="215" t="s">
        <v>15618</v>
      </c>
      <c r="G935" s="215" t="s">
        <v>15618</v>
      </c>
      <c r="H935" s="355" t="s">
        <v>15618</v>
      </c>
      <c r="I935" s="356" t="s">
        <v>15618</v>
      </c>
      <c r="J935" s="356" t="s">
        <v>15618</v>
      </c>
      <c r="K935" s="357"/>
      <c r="L935" s="357"/>
      <c r="M935" s="357"/>
      <c r="N935" s="357"/>
      <c r="O935" s="357"/>
      <c r="P935" s="358"/>
      <c r="Q935" s="35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si="133"/>
        <v>0</v>
      </c>
      <c r="Y935" s="271"/>
      <c r="Z935" s="271"/>
      <c r="AB935" s="273" t="str">
        <f t="shared" si="134"/>
        <v/>
      </c>
    </row>
    <row r="936" spans="1:28" s="272" customFormat="1" ht="20.399999999999999">
      <c r="A936" s="214"/>
      <c r="B936" s="215" t="s">
        <v>15618</v>
      </c>
      <c r="C936" s="354" t="s">
        <v>15618</v>
      </c>
      <c r="D936" s="278"/>
      <c r="E936" s="215" t="s">
        <v>15618</v>
      </c>
      <c r="F936" s="215" t="s">
        <v>15618</v>
      </c>
      <c r="G936" s="215" t="s">
        <v>15618</v>
      </c>
      <c r="H936" s="355" t="s">
        <v>15618</v>
      </c>
      <c r="I936" s="356" t="s">
        <v>15618</v>
      </c>
      <c r="J936" s="356" t="s">
        <v>15618</v>
      </c>
      <c r="K936" s="357"/>
      <c r="L936" s="357"/>
      <c r="M936" s="357"/>
      <c r="N936" s="357"/>
      <c r="O936" s="357"/>
      <c r="P936" s="358"/>
      <c r="Q936" s="35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si="133"/>
        <v>0</v>
      </c>
      <c r="Y936" s="271"/>
      <c r="Z936" s="271"/>
      <c r="AB936" s="273" t="str">
        <f t="shared" si="134"/>
        <v/>
      </c>
    </row>
    <row r="937" spans="1:28" s="272" customFormat="1" ht="20.399999999999999">
      <c r="A937" s="214"/>
      <c r="B937" s="215" t="s">
        <v>15618</v>
      </c>
      <c r="C937" s="354" t="s">
        <v>15618</v>
      </c>
      <c r="D937" s="278"/>
      <c r="E937" s="215" t="s">
        <v>15618</v>
      </c>
      <c r="F937" s="215" t="s">
        <v>15618</v>
      </c>
      <c r="G937" s="215" t="s">
        <v>15618</v>
      </c>
      <c r="H937" s="355" t="s">
        <v>15618</v>
      </c>
      <c r="I937" s="356" t="s">
        <v>15618</v>
      </c>
      <c r="J937" s="356" t="s">
        <v>15618</v>
      </c>
      <c r="K937" s="357"/>
      <c r="L937" s="357"/>
      <c r="M937" s="357"/>
      <c r="N937" s="357"/>
      <c r="O937" s="357"/>
      <c r="P937" s="358"/>
      <c r="Q937" s="35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si="133"/>
        <v>0</v>
      </c>
      <c r="Y937" s="271"/>
      <c r="Z937" s="271"/>
      <c r="AB937" s="273" t="str">
        <f t="shared" si="134"/>
        <v/>
      </c>
    </row>
    <row r="938" spans="1:28" s="272" customFormat="1" ht="20.399999999999999">
      <c r="A938" s="214"/>
      <c r="B938" s="215" t="s">
        <v>15618</v>
      </c>
      <c r="C938" s="354" t="s">
        <v>15618</v>
      </c>
      <c r="D938" s="278"/>
      <c r="E938" s="215" t="s">
        <v>15618</v>
      </c>
      <c r="F938" s="215" t="s">
        <v>15618</v>
      </c>
      <c r="G938" s="215" t="s">
        <v>15618</v>
      </c>
      <c r="H938" s="355" t="s">
        <v>15618</v>
      </c>
      <c r="I938" s="356" t="s">
        <v>15618</v>
      </c>
      <c r="J938" s="356" t="s">
        <v>15618</v>
      </c>
      <c r="K938" s="357"/>
      <c r="L938" s="357"/>
      <c r="M938" s="357"/>
      <c r="N938" s="357"/>
      <c r="O938" s="357"/>
      <c r="P938" s="358"/>
      <c r="Q938" s="35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si="133"/>
        <v>0</v>
      </c>
      <c r="Y938" s="271"/>
      <c r="Z938" s="271"/>
      <c r="AB938" s="273" t="str">
        <f t="shared" si="134"/>
        <v/>
      </c>
    </row>
    <row r="939" spans="1:28" s="272" customFormat="1" ht="20.399999999999999">
      <c r="A939" s="214"/>
      <c r="B939" s="215" t="s">
        <v>15618</v>
      </c>
      <c r="C939" s="354" t="s">
        <v>15618</v>
      </c>
      <c r="D939" s="278"/>
      <c r="E939" s="215" t="s">
        <v>15618</v>
      </c>
      <c r="F939" s="215" t="s">
        <v>15618</v>
      </c>
      <c r="G939" s="215" t="s">
        <v>15618</v>
      </c>
      <c r="H939" s="355" t="s">
        <v>15618</v>
      </c>
      <c r="I939" s="356" t="s">
        <v>15618</v>
      </c>
      <c r="J939" s="356" t="s">
        <v>15618</v>
      </c>
      <c r="K939" s="357"/>
      <c r="L939" s="357"/>
      <c r="M939" s="357"/>
      <c r="N939" s="357"/>
      <c r="O939" s="357"/>
      <c r="P939" s="358"/>
      <c r="Q939" s="35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si="133"/>
        <v>0</v>
      </c>
      <c r="Y939" s="271"/>
      <c r="Z939" s="271"/>
      <c r="AB939" s="273" t="str">
        <f t="shared" si="134"/>
        <v/>
      </c>
    </row>
    <row r="940" spans="1:28" s="272" customFormat="1" ht="20.399999999999999">
      <c r="A940" s="214"/>
      <c r="B940" s="215" t="s">
        <v>15618</v>
      </c>
      <c r="C940" s="354" t="s">
        <v>15618</v>
      </c>
      <c r="D940" s="278"/>
      <c r="E940" s="215" t="s">
        <v>15618</v>
      </c>
      <c r="F940" s="215" t="s">
        <v>15618</v>
      </c>
      <c r="G940" s="215" t="s">
        <v>15618</v>
      </c>
      <c r="H940" s="355" t="s">
        <v>15618</v>
      </c>
      <c r="I940" s="356" t="s">
        <v>15618</v>
      </c>
      <c r="J940" s="356" t="s">
        <v>15618</v>
      </c>
      <c r="K940" s="357"/>
      <c r="L940" s="357"/>
      <c r="M940" s="357"/>
      <c r="N940" s="357"/>
      <c r="O940" s="357"/>
      <c r="P940" s="358"/>
      <c r="Q940" s="35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si="133"/>
        <v>0</v>
      </c>
      <c r="Y940" s="271"/>
      <c r="Z940" s="271"/>
      <c r="AB940" s="273" t="str">
        <f t="shared" si="134"/>
        <v/>
      </c>
    </row>
    <row r="941" spans="1:28" s="272" customFormat="1" ht="20.399999999999999">
      <c r="A941" s="214"/>
      <c r="B941" s="215" t="s">
        <v>15618</v>
      </c>
      <c r="C941" s="354" t="s">
        <v>15618</v>
      </c>
      <c r="D941" s="278"/>
      <c r="E941" s="215" t="s">
        <v>15618</v>
      </c>
      <c r="F941" s="215" t="s">
        <v>15618</v>
      </c>
      <c r="G941" s="215" t="s">
        <v>15618</v>
      </c>
      <c r="H941" s="355" t="s">
        <v>15618</v>
      </c>
      <c r="I941" s="356" t="s">
        <v>15618</v>
      </c>
      <c r="J941" s="356" t="s">
        <v>15618</v>
      </c>
      <c r="K941" s="357"/>
      <c r="L941" s="357"/>
      <c r="M941" s="357"/>
      <c r="N941" s="357"/>
      <c r="O941" s="357"/>
      <c r="P941" s="358"/>
      <c r="Q941" s="35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si="133"/>
        <v>0</v>
      </c>
      <c r="Y941" s="271"/>
      <c r="Z941" s="271"/>
      <c r="AB941" s="273" t="str">
        <f t="shared" si="134"/>
        <v/>
      </c>
    </row>
    <row r="942" spans="1:28" s="272" customFormat="1" ht="20.399999999999999">
      <c r="A942" s="214"/>
      <c r="B942" s="215" t="s">
        <v>15618</v>
      </c>
      <c r="C942" s="354" t="s">
        <v>15618</v>
      </c>
      <c r="D942" s="278"/>
      <c r="E942" s="215" t="s">
        <v>15618</v>
      </c>
      <c r="F942" s="215" t="s">
        <v>15618</v>
      </c>
      <c r="G942" s="215" t="s">
        <v>15618</v>
      </c>
      <c r="H942" s="355" t="s">
        <v>15618</v>
      </c>
      <c r="I942" s="356" t="s">
        <v>15618</v>
      </c>
      <c r="J942" s="356" t="s">
        <v>15618</v>
      </c>
      <c r="K942" s="357"/>
      <c r="L942" s="357"/>
      <c r="M942" s="357"/>
      <c r="N942" s="357"/>
      <c r="O942" s="357"/>
      <c r="P942" s="358"/>
      <c r="Q942" s="35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si="133"/>
        <v>0</v>
      </c>
      <c r="Y942" s="271"/>
      <c r="Z942" s="271"/>
      <c r="AB942" s="273" t="str">
        <f t="shared" si="134"/>
        <v/>
      </c>
    </row>
    <row r="943" spans="1:28" s="272" customFormat="1" ht="20.399999999999999">
      <c r="A943" s="214"/>
      <c r="B943" s="215" t="s">
        <v>15618</v>
      </c>
      <c r="C943" s="354" t="s">
        <v>15618</v>
      </c>
      <c r="D943" s="278"/>
      <c r="E943" s="215" t="s">
        <v>15618</v>
      </c>
      <c r="F943" s="215" t="s">
        <v>15618</v>
      </c>
      <c r="G943" s="215" t="s">
        <v>15618</v>
      </c>
      <c r="H943" s="355" t="s">
        <v>15618</v>
      </c>
      <c r="I943" s="356" t="s">
        <v>15618</v>
      </c>
      <c r="J943" s="356" t="s">
        <v>15618</v>
      </c>
      <c r="K943" s="357"/>
      <c r="L943" s="357"/>
      <c r="M943" s="357"/>
      <c r="N943" s="357"/>
      <c r="O943" s="357"/>
      <c r="P943" s="358"/>
      <c r="Q943" s="35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si="133"/>
        <v>0</v>
      </c>
      <c r="Y943" s="271"/>
      <c r="Z943" s="271"/>
      <c r="AB943" s="273" t="str">
        <f t="shared" si="134"/>
        <v/>
      </c>
    </row>
    <row r="944" spans="1:28" s="272" customFormat="1" ht="20.399999999999999">
      <c r="A944" s="214"/>
      <c r="B944" s="215" t="s">
        <v>15618</v>
      </c>
      <c r="C944" s="354" t="s">
        <v>15618</v>
      </c>
      <c r="D944" s="278"/>
      <c r="E944" s="215" t="s">
        <v>15618</v>
      </c>
      <c r="F944" s="215" t="s">
        <v>15618</v>
      </c>
      <c r="G944" s="215" t="s">
        <v>15618</v>
      </c>
      <c r="H944" s="355" t="s">
        <v>15618</v>
      </c>
      <c r="I944" s="356" t="s">
        <v>15618</v>
      </c>
      <c r="J944" s="356" t="s">
        <v>15618</v>
      </c>
      <c r="K944" s="357"/>
      <c r="L944" s="357"/>
      <c r="M944" s="357"/>
      <c r="N944" s="357"/>
      <c r="O944" s="357"/>
      <c r="P944" s="358"/>
      <c r="Q944" s="35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si="133"/>
        <v>0</v>
      </c>
      <c r="Y944" s="271"/>
      <c r="Z944" s="271"/>
      <c r="AB944" s="273" t="str">
        <f t="shared" si="134"/>
        <v/>
      </c>
    </row>
    <row r="945" spans="1:28" s="272" customFormat="1" ht="20.399999999999999">
      <c r="A945" s="214"/>
      <c r="B945" s="215" t="s">
        <v>15618</v>
      </c>
      <c r="C945" s="354" t="s">
        <v>15618</v>
      </c>
      <c r="D945" s="278"/>
      <c r="E945" s="215" t="s">
        <v>15618</v>
      </c>
      <c r="F945" s="215" t="s">
        <v>15618</v>
      </c>
      <c r="G945" s="215" t="s">
        <v>15618</v>
      </c>
      <c r="H945" s="355" t="s">
        <v>15618</v>
      </c>
      <c r="I945" s="356" t="s">
        <v>15618</v>
      </c>
      <c r="J945" s="356" t="s">
        <v>15618</v>
      </c>
      <c r="K945" s="357"/>
      <c r="L945" s="357"/>
      <c r="M945" s="357"/>
      <c r="N945" s="357"/>
      <c r="O945" s="357"/>
      <c r="P945" s="358"/>
      <c r="Q945" s="35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si="133"/>
        <v>0</v>
      </c>
      <c r="Y945" s="271"/>
      <c r="Z945" s="271"/>
      <c r="AB945" s="273" t="str">
        <f t="shared" si="134"/>
        <v/>
      </c>
    </row>
    <row r="946" spans="1:28" s="272" customFormat="1" ht="20.399999999999999">
      <c r="A946" s="214"/>
      <c r="B946" s="215" t="s">
        <v>15618</v>
      </c>
      <c r="C946" s="354" t="s">
        <v>15618</v>
      </c>
      <c r="D946" s="278"/>
      <c r="E946" s="215" t="s">
        <v>15618</v>
      </c>
      <c r="F946" s="215" t="s">
        <v>15618</v>
      </c>
      <c r="G946" s="215" t="s">
        <v>15618</v>
      </c>
      <c r="H946" s="355" t="s">
        <v>15618</v>
      </c>
      <c r="I946" s="356" t="s">
        <v>15618</v>
      </c>
      <c r="J946" s="356" t="s">
        <v>15618</v>
      </c>
      <c r="K946" s="357"/>
      <c r="L946" s="357"/>
      <c r="M946" s="357"/>
      <c r="N946" s="357"/>
      <c r="O946" s="357"/>
      <c r="P946" s="358"/>
      <c r="Q946" s="35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si="133"/>
        <v>0</v>
      </c>
      <c r="Y946" s="271"/>
      <c r="Z946" s="271"/>
      <c r="AB946" s="273" t="str">
        <f t="shared" si="134"/>
        <v/>
      </c>
    </row>
    <row r="947" spans="1:28" s="272" customFormat="1" ht="20.399999999999999">
      <c r="A947" s="214"/>
      <c r="B947" s="215" t="s">
        <v>15618</v>
      </c>
      <c r="C947" s="354" t="s">
        <v>15618</v>
      </c>
      <c r="D947" s="278"/>
      <c r="E947" s="215" t="s">
        <v>15618</v>
      </c>
      <c r="F947" s="215" t="s">
        <v>15618</v>
      </c>
      <c r="G947" s="215" t="s">
        <v>15618</v>
      </c>
      <c r="H947" s="355" t="s">
        <v>15618</v>
      </c>
      <c r="I947" s="356" t="s">
        <v>15618</v>
      </c>
      <c r="J947" s="356" t="s">
        <v>15618</v>
      </c>
      <c r="K947" s="357"/>
      <c r="L947" s="357"/>
      <c r="M947" s="357"/>
      <c r="N947" s="357"/>
      <c r="O947" s="357"/>
      <c r="P947" s="358"/>
      <c r="Q947" s="35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si="133"/>
        <v>0</v>
      </c>
      <c r="Y947" s="271"/>
      <c r="Z947" s="271"/>
      <c r="AB947" s="273" t="str">
        <f t="shared" si="134"/>
        <v/>
      </c>
    </row>
    <row r="948" spans="1:28" s="272" customFormat="1" ht="20.399999999999999">
      <c r="A948" s="214"/>
      <c r="B948" s="215" t="s">
        <v>15618</v>
      </c>
      <c r="C948" s="354" t="s">
        <v>15618</v>
      </c>
      <c r="D948" s="278"/>
      <c r="E948" s="215" t="s">
        <v>15618</v>
      </c>
      <c r="F948" s="215" t="s">
        <v>15618</v>
      </c>
      <c r="G948" s="215" t="s">
        <v>15618</v>
      </c>
      <c r="H948" s="355" t="s">
        <v>15618</v>
      </c>
      <c r="I948" s="356" t="s">
        <v>15618</v>
      </c>
      <c r="J948" s="356" t="s">
        <v>15618</v>
      </c>
      <c r="K948" s="357"/>
      <c r="L948" s="357"/>
      <c r="M948" s="357"/>
      <c r="N948" s="357"/>
      <c r="O948" s="357"/>
      <c r="P948" s="358"/>
      <c r="Q948" s="35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si="133"/>
        <v>0</v>
      </c>
      <c r="Y948" s="271"/>
      <c r="Z948" s="271"/>
      <c r="AB948" s="273" t="str">
        <f t="shared" si="134"/>
        <v/>
      </c>
    </row>
    <row r="949" spans="1:28" s="272" customFormat="1" ht="20.399999999999999">
      <c r="A949" s="214"/>
      <c r="B949" s="215" t="s">
        <v>15618</v>
      </c>
      <c r="C949" s="354" t="s">
        <v>15618</v>
      </c>
      <c r="D949" s="278"/>
      <c r="E949" s="215" t="s">
        <v>15618</v>
      </c>
      <c r="F949" s="215" t="s">
        <v>15618</v>
      </c>
      <c r="G949" s="215" t="s">
        <v>15618</v>
      </c>
      <c r="H949" s="355" t="s">
        <v>15618</v>
      </c>
      <c r="I949" s="356" t="s">
        <v>15618</v>
      </c>
      <c r="J949" s="356" t="s">
        <v>15618</v>
      </c>
      <c r="K949" s="357"/>
      <c r="L949" s="357"/>
      <c r="M949" s="357"/>
      <c r="N949" s="357"/>
      <c r="O949" s="357"/>
      <c r="P949" s="358"/>
      <c r="Q949" s="35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si="133"/>
        <v>0</v>
      </c>
      <c r="Y949" s="271"/>
      <c r="Z949" s="271"/>
      <c r="AB949" s="273" t="str">
        <f t="shared" si="134"/>
        <v/>
      </c>
    </row>
    <row r="950" spans="1:28" s="272" customFormat="1" ht="20.399999999999999">
      <c r="A950" s="214"/>
      <c r="B950" s="215" t="s">
        <v>15618</v>
      </c>
      <c r="C950" s="354" t="s">
        <v>15618</v>
      </c>
      <c r="D950" s="278"/>
      <c r="E950" s="215" t="s">
        <v>15618</v>
      </c>
      <c r="F950" s="215" t="s">
        <v>15618</v>
      </c>
      <c r="G950" s="215" t="s">
        <v>15618</v>
      </c>
      <c r="H950" s="355" t="s">
        <v>15618</v>
      </c>
      <c r="I950" s="356" t="s">
        <v>15618</v>
      </c>
      <c r="J950" s="356" t="s">
        <v>15618</v>
      </c>
      <c r="K950" s="357"/>
      <c r="L950" s="357"/>
      <c r="M950" s="357"/>
      <c r="N950" s="357"/>
      <c r="O950" s="357"/>
      <c r="P950" s="358"/>
      <c r="Q950" s="35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si="133"/>
        <v>0</v>
      </c>
      <c r="Y950" s="271"/>
      <c r="Z950" s="271"/>
      <c r="AB950" s="273" t="str">
        <f t="shared" si="134"/>
        <v/>
      </c>
    </row>
    <row r="951" spans="1:28" s="272" customFormat="1" ht="20.399999999999999">
      <c r="A951" s="214"/>
      <c r="B951" s="215" t="s">
        <v>15618</v>
      </c>
      <c r="C951" s="354" t="s">
        <v>15618</v>
      </c>
      <c r="D951" s="278"/>
      <c r="E951" s="215" t="s">
        <v>15618</v>
      </c>
      <c r="F951" s="215" t="s">
        <v>15618</v>
      </c>
      <c r="G951" s="215" t="s">
        <v>15618</v>
      </c>
      <c r="H951" s="355" t="s">
        <v>15618</v>
      </c>
      <c r="I951" s="356" t="s">
        <v>15618</v>
      </c>
      <c r="J951" s="356" t="s">
        <v>15618</v>
      </c>
      <c r="K951" s="357"/>
      <c r="L951" s="357"/>
      <c r="M951" s="357"/>
      <c r="N951" s="357"/>
      <c r="O951" s="357"/>
      <c r="P951" s="358"/>
      <c r="Q951" s="35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si="133"/>
        <v>0</v>
      </c>
      <c r="Y951" s="271"/>
      <c r="Z951" s="271"/>
      <c r="AB951" s="273" t="str">
        <f t="shared" si="134"/>
        <v/>
      </c>
    </row>
    <row r="952" spans="1:28" s="272" customFormat="1" ht="20.399999999999999">
      <c r="A952" s="214"/>
      <c r="B952" s="215" t="s">
        <v>15618</v>
      </c>
      <c r="C952" s="354" t="s">
        <v>15618</v>
      </c>
      <c r="D952" s="278"/>
      <c r="E952" s="215" t="s">
        <v>15618</v>
      </c>
      <c r="F952" s="215" t="s">
        <v>15618</v>
      </c>
      <c r="G952" s="215" t="s">
        <v>15618</v>
      </c>
      <c r="H952" s="355" t="s">
        <v>15618</v>
      </c>
      <c r="I952" s="356" t="s">
        <v>15618</v>
      </c>
      <c r="J952" s="356" t="s">
        <v>15618</v>
      </c>
      <c r="K952" s="357"/>
      <c r="L952" s="357"/>
      <c r="M952" s="357"/>
      <c r="N952" s="357"/>
      <c r="O952" s="357"/>
      <c r="P952" s="358"/>
      <c r="Q952" s="35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si="133"/>
        <v>0</v>
      </c>
      <c r="Y952" s="271"/>
      <c r="Z952" s="271"/>
      <c r="AB952" s="273" t="str">
        <f t="shared" si="134"/>
        <v/>
      </c>
    </row>
    <row r="953" spans="1:28" s="272" customFormat="1" ht="20.399999999999999">
      <c r="A953" s="214"/>
      <c r="B953" s="215" t="s">
        <v>15618</v>
      </c>
      <c r="C953" s="354" t="s">
        <v>15618</v>
      </c>
      <c r="D953" s="278"/>
      <c r="E953" s="215" t="s">
        <v>15618</v>
      </c>
      <c r="F953" s="215" t="s">
        <v>15618</v>
      </c>
      <c r="G953" s="215" t="s">
        <v>15618</v>
      </c>
      <c r="H953" s="355" t="s">
        <v>15618</v>
      </c>
      <c r="I953" s="356" t="s">
        <v>15618</v>
      </c>
      <c r="J953" s="356" t="s">
        <v>15618</v>
      </c>
      <c r="K953" s="357"/>
      <c r="L953" s="357"/>
      <c r="M953" s="357"/>
      <c r="N953" s="357"/>
      <c r="O953" s="357"/>
      <c r="P953" s="358"/>
      <c r="Q953" s="35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si="133"/>
        <v>0</v>
      </c>
      <c r="Y953" s="271"/>
      <c r="Z953" s="271"/>
      <c r="AB953" s="273" t="str">
        <f t="shared" si="134"/>
        <v/>
      </c>
    </row>
    <row r="954" spans="1:28" s="272" customFormat="1" ht="20.399999999999999">
      <c r="A954" s="214"/>
      <c r="B954" s="215" t="s">
        <v>15618</v>
      </c>
      <c r="C954" s="354" t="s">
        <v>15618</v>
      </c>
      <c r="D954" s="278"/>
      <c r="E954" s="215" t="s">
        <v>15618</v>
      </c>
      <c r="F954" s="215" t="s">
        <v>15618</v>
      </c>
      <c r="G954" s="215" t="s">
        <v>15618</v>
      </c>
      <c r="H954" s="355" t="s">
        <v>15618</v>
      </c>
      <c r="I954" s="356" t="s">
        <v>15618</v>
      </c>
      <c r="J954" s="356" t="s">
        <v>15618</v>
      </c>
      <c r="K954" s="357"/>
      <c r="L954" s="357"/>
      <c r="M954" s="357"/>
      <c r="N954" s="357"/>
      <c r="O954" s="357"/>
      <c r="P954" s="358"/>
      <c r="Q954" s="359"/>
      <c r="R954" s="215" t="str">
        <f ca="1">IF(ISERROR($V954),"",OFFSET('Smelter Look-up'!$C$4,$V954-4,0)&amp;"")</f>
        <v/>
      </c>
      <c r="S954" s="222" t="str">
        <f t="shared" ref="S954" ca="1" si="135">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 si="136">IF(AND(C954="Smelter not listed",OR(LEN(D954)=0,LEN(E954)=0)),1,0)</f>
        <v>0</v>
      </c>
      <c r="Y954" s="271"/>
      <c r="Z954" s="271"/>
      <c r="AB954" s="273" t="str">
        <f t="shared" ref="AB954" si="137">B954&amp;C954</f>
        <v/>
      </c>
    </row>
    <row r="955" spans="1:28" s="272" customFormat="1" ht="20.399999999999999">
      <c r="A955" s="214"/>
      <c r="B955" s="215" t="s">
        <v>15618</v>
      </c>
      <c r="C955" s="354" t="s">
        <v>15618</v>
      </c>
      <c r="D955" s="278"/>
      <c r="E955" s="215" t="s">
        <v>15618</v>
      </c>
      <c r="F955" s="215" t="s">
        <v>15618</v>
      </c>
      <c r="G955" s="215" t="s">
        <v>15618</v>
      </c>
      <c r="H955" s="355" t="s">
        <v>15618</v>
      </c>
      <c r="I955" s="356" t="s">
        <v>15618</v>
      </c>
      <c r="J955" s="356" t="s">
        <v>15618</v>
      </c>
      <c r="K955" s="357"/>
      <c r="L955" s="357"/>
      <c r="M955" s="357"/>
      <c r="N955" s="357"/>
      <c r="O955" s="357"/>
      <c r="P955" s="358"/>
      <c r="Q955" s="359"/>
      <c r="R955" s="215" t="str">
        <f ca="1">IF(ISERROR($V955),"",OFFSET('Smelter Look-up'!$C$4,$V955-4,0)&amp;"")</f>
        <v/>
      </c>
      <c r="S955" s="222" t="str">
        <f t="shared" ref="S955:S986" ca="1" si="138">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X986" si="139">IF(AND(C955="Smelter not listed",OR(LEN(D955)=0,LEN(E955)=0)),1,0)</f>
        <v>0</v>
      </c>
      <c r="Y955" s="271"/>
      <c r="Z955" s="271"/>
      <c r="AB955" s="273" t="str">
        <f t="shared" ref="AB955:AB986" si="140">B955&amp;C955</f>
        <v/>
      </c>
    </row>
    <row r="956" spans="1:28" s="272" customFormat="1" ht="20.399999999999999">
      <c r="A956" s="214"/>
      <c r="B956" s="215" t="s">
        <v>15618</v>
      </c>
      <c r="C956" s="354" t="s">
        <v>15618</v>
      </c>
      <c r="D956" s="278"/>
      <c r="E956" s="215" t="s">
        <v>15618</v>
      </c>
      <c r="F956" s="215" t="s">
        <v>15618</v>
      </c>
      <c r="G956" s="215" t="s">
        <v>15618</v>
      </c>
      <c r="H956" s="355" t="s">
        <v>15618</v>
      </c>
      <c r="I956" s="356" t="s">
        <v>15618</v>
      </c>
      <c r="J956" s="356" t="s">
        <v>15618</v>
      </c>
      <c r="K956" s="357"/>
      <c r="L956" s="357"/>
      <c r="M956" s="357"/>
      <c r="N956" s="357"/>
      <c r="O956" s="357"/>
      <c r="P956" s="358"/>
      <c r="Q956" s="35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si="139"/>
        <v>0</v>
      </c>
      <c r="Y956" s="271"/>
      <c r="Z956" s="271"/>
      <c r="AB956" s="273" t="str">
        <f t="shared" si="140"/>
        <v/>
      </c>
    </row>
    <row r="957" spans="1:28" s="272" customFormat="1" ht="20.399999999999999">
      <c r="A957" s="214"/>
      <c r="B957" s="215" t="s">
        <v>15618</v>
      </c>
      <c r="C957" s="354" t="s">
        <v>15618</v>
      </c>
      <c r="D957" s="278"/>
      <c r="E957" s="215" t="s">
        <v>15618</v>
      </c>
      <c r="F957" s="215" t="s">
        <v>15618</v>
      </c>
      <c r="G957" s="215" t="s">
        <v>15618</v>
      </c>
      <c r="H957" s="355" t="s">
        <v>15618</v>
      </c>
      <c r="I957" s="356" t="s">
        <v>15618</v>
      </c>
      <c r="J957" s="356" t="s">
        <v>15618</v>
      </c>
      <c r="K957" s="357"/>
      <c r="L957" s="357"/>
      <c r="M957" s="357"/>
      <c r="N957" s="357"/>
      <c r="O957" s="357"/>
      <c r="P957" s="358"/>
      <c r="Q957" s="35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si="139"/>
        <v>0</v>
      </c>
      <c r="Y957" s="271"/>
      <c r="Z957" s="271"/>
      <c r="AB957" s="273" t="str">
        <f t="shared" si="140"/>
        <v/>
      </c>
    </row>
    <row r="958" spans="1:28" s="272" customFormat="1" ht="20.399999999999999">
      <c r="A958" s="214"/>
      <c r="B958" s="215" t="s">
        <v>15618</v>
      </c>
      <c r="C958" s="354" t="s">
        <v>15618</v>
      </c>
      <c r="D958" s="278"/>
      <c r="E958" s="215" t="s">
        <v>15618</v>
      </c>
      <c r="F958" s="215" t="s">
        <v>15618</v>
      </c>
      <c r="G958" s="215" t="s">
        <v>15618</v>
      </c>
      <c r="H958" s="355" t="s">
        <v>15618</v>
      </c>
      <c r="I958" s="356" t="s">
        <v>15618</v>
      </c>
      <c r="J958" s="356" t="s">
        <v>15618</v>
      </c>
      <c r="K958" s="357"/>
      <c r="L958" s="357"/>
      <c r="M958" s="357"/>
      <c r="N958" s="357"/>
      <c r="O958" s="357"/>
      <c r="P958" s="358"/>
      <c r="Q958" s="35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si="139"/>
        <v>0</v>
      </c>
      <c r="Y958" s="271"/>
      <c r="Z958" s="271"/>
      <c r="AB958" s="273" t="str">
        <f t="shared" si="140"/>
        <v/>
      </c>
    </row>
    <row r="959" spans="1:28" s="272" customFormat="1" ht="20.399999999999999">
      <c r="A959" s="214"/>
      <c r="B959" s="215" t="s">
        <v>15618</v>
      </c>
      <c r="C959" s="354" t="s">
        <v>15618</v>
      </c>
      <c r="D959" s="278"/>
      <c r="E959" s="215" t="s">
        <v>15618</v>
      </c>
      <c r="F959" s="215" t="s">
        <v>15618</v>
      </c>
      <c r="G959" s="215" t="s">
        <v>15618</v>
      </c>
      <c r="H959" s="355" t="s">
        <v>15618</v>
      </c>
      <c r="I959" s="356" t="s">
        <v>15618</v>
      </c>
      <c r="J959" s="356" t="s">
        <v>15618</v>
      </c>
      <c r="K959" s="357"/>
      <c r="L959" s="357"/>
      <c r="M959" s="357"/>
      <c r="N959" s="357"/>
      <c r="O959" s="357"/>
      <c r="P959" s="358"/>
      <c r="Q959" s="35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si="139"/>
        <v>0</v>
      </c>
      <c r="Y959" s="271"/>
      <c r="Z959" s="271"/>
      <c r="AB959" s="273" t="str">
        <f t="shared" si="140"/>
        <v/>
      </c>
    </row>
    <row r="960" spans="1:28" s="272" customFormat="1" ht="20.399999999999999">
      <c r="A960" s="214"/>
      <c r="B960" s="215" t="s">
        <v>15618</v>
      </c>
      <c r="C960" s="354" t="s">
        <v>15618</v>
      </c>
      <c r="D960" s="278"/>
      <c r="E960" s="215" t="s">
        <v>15618</v>
      </c>
      <c r="F960" s="215" t="s">
        <v>15618</v>
      </c>
      <c r="G960" s="215" t="s">
        <v>15618</v>
      </c>
      <c r="H960" s="355" t="s">
        <v>15618</v>
      </c>
      <c r="I960" s="356" t="s">
        <v>15618</v>
      </c>
      <c r="J960" s="356" t="s">
        <v>15618</v>
      </c>
      <c r="K960" s="357"/>
      <c r="L960" s="357"/>
      <c r="M960" s="357"/>
      <c r="N960" s="357"/>
      <c r="O960" s="357"/>
      <c r="P960" s="358"/>
      <c r="Q960" s="35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si="139"/>
        <v>0</v>
      </c>
      <c r="Y960" s="271"/>
      <c r="Z960" s="271"/>
      <c r="AB960" s="273" t="str">
        <f t="shared" si="140"/>
        <v/>
      </c>
    </row>
    <row r="961" spans="1:28" s="272" customFormat="1" ht="20.399999999999999">
      <c r="A961" s="214"/>
      <c r="B961" s="215" t="s">
        <v>15618</v>
      </c>
      <c r="C961" s="354" t="s">
        <v>15618</v>
      </c>
      <c r="D961" s="278"/>
      <c r="E961" s="215" t="s">
        <v>15618</v>
      </c>
      <c r="F961" s="215" t="s">
        <v>15618</v>
      </c>
      <c r="G961" s="215" t="s">
        <v>15618</v>
      </c>
      <c r="H961" s="355" t="s">
        <v>15618</v>
      </c>
      <c r="I961" s="356" t="s">
        <v>15618</v>
      </c>
      <c r="J961" s="356" t="s">
        <v>15618</v>
      </c>
      <c r="K961" s="357"/>
      <c r="L961" s="357"/>
      <c r="M961" s="357"/>
      <c r="N961" s="357"/>
      <c r="O961" s="357"/>
      <c r="P961" s="358"/>
      <c r="Q961" s="35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si="139"/>
        <v>0</v>
      </c>
      <c r="Y961" s="271"/>
      <c r="Z961" s="271"/>
      <c r="AB961" s="273" t="str">
        <f t="shared" si="140"/>
        <v/>
      </c>
    </row>
    <row r="962" spans="1:28" s="272" customFormat="1" ht="20.399999999999999">
      <c r="A962" s="214"/>
      <c r="B962" s="215" t="s">
        <v>15618</v>
      </c>
      <c r="C962" s="354" t="s">
        <v>15618</v>
      </c>
      <c r="D962" s="278"/>
      <c r="E962" s="215" t="s">
        <v>15618</v>
      </c>
      <c r="F962" s="215" t="s">
        <v>15618</v>
      </c>
      <c r="G962" s="215" t="s">
        <v>15618</v>
      </c>
      <c r="H962" s="355" t="s">
        <v>15618</v>
      </c>
      <c r="I962" s="356" t="s">
        <v>15618</v>
      </c>
      <c r="J962" s="356" t="s">
        <v>15618</v>
      </c>
      <c r="K962" s="357"/>
      <c r="L962" s="357"/>
      <c r="M962" s="357"/>
      <c r="N962" s="357"/>
      <c r="O962" s="357"/>
      <c r="P962" s="358"/>
      <c r="Q962" s="35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si="139"/>
        <v>0</v>
      </c>
      <c r="Y962" s="271"/>
      <c r="Z962" s="271"/>
      <c r="AB962" s="273" t="str">
        <f t="shared" si="140"/>
        <v/>
      </c>
    </row>
    <row r="963" spans="1:28" s="272" customFormat="1" ht="20.399999999999999">
      <c r="A963" s="214"/>
      <c r="B963" s="215" t="s">
        <v>15618</v>
      </c>
      <c r="C963" s="354" t="s">
        <v>15618</v>
      </c>
      <c r="D963" s="278"/>
      <c r="E963" s="215" t="s">
        <v>15618</v>
      </c>
      <c r="F963" s="215" t="s">
        <v>15618</v>
      </c>
      <c r="G963" s="215" t="s">
        <v>15618</v>
      </c>
      <c r="H963" s="355" t="s">
        <v>15618</v>
      </c>
      <c r="I963" s="356" t="s">
        <v>15618</v>
      </c>
      <c r="J963" s="356" t="s">
        <v>15618</v>
      </c>
      <c r="K963" s="357"/>
      <c r="L963" s="357"/>
      <c r="M963" s="357"/>
      <c r="N963" s="357"/>
      <c r="O963" s="357"/>
      <c r="P963" s="358"/>
      <c r="Q963" s="35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si="139"/>
        <v>0</v>
      </c>
      <c r="Y963" s="271"/>
      <c r="Z963" s="271"/>
      <c r="AB963" s="273" t="str">
        <f t="shared" si="140"/>
        <v/>
      </c>
    </row>
    <row r="964" spans="1:28" s="272" customFormat="1" ht="20.399999999999999">
      <c r="A964" s="214"/>
      <c r="B964" s="215" t="s">
        <v>15618</v>
      </c>
      <c r="C964" s="354" t="s">
        <v>15618</v>
      </c>
      <c r="D964" s="278"/>
      <c r="E964" s="215" t="s">
        <v>15618</v>
      </c>
      <c r="F964" s="215" t="s">
        <v>15618</v>
      </c>
      <c r="G964" s="215" t="s">
        <v>15618</v>
      </c>
      <c r="H964" s="355" t="s">
        <v>15618</v>
      </c>
      <c r="I964" s="356" t="s">
        <v>15618</v>
      </c>
      <c r="J964" s="356" t="s">
        <v>15618</v>
      </c>
      <c r="K964" s="357"/>
      <c r="L964" s="357"/>
      <c r="M964" s="357"/>
      <c r="N964" s="357"/>
      <c r="O964" s="357"/>
      <c r="P964" s="358"/>
      <c r="Q964" s="35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si="139"/>
        <v>0</v>
      </c>
      <c r="Y964" s="271"/>
      <c r="Z964" s="271"/>
      <c r="AB964" s="273" t="str">
        <f t="shared" si="140"/>
        <v/>
      </c>
    </row>
    <row r="965" spans="1:28" s="272" customFormat="1" ht="20.399999999999999">
      <c r="A965" s="214"/>
      <c r="B965" s="215" t="s">
        <v>15618</v>
      </c>
      <c r="C965" s="354" t="s">
        <v>15618</v>
      </c>
      <c r="D965" s="278"/>
      <c r="E965" s="215" t="s">
        <v>15618</v>
      </c>
      <c r="F965" s="215" t="s">
        <v>15618</v>
      </c>
      <c r="G965" s="215" t="s">
        <v>15618</v>
      </c>
      <c r="H965" s="355" t="s">
        <v>15618</v>
      </c>
      <c r="I965" s="356" t="s">
        <v>15618</v>
      </c>
      <c r="J965" s="356" t="s">
        <v>15618</v>
      </c>
      <c r="K965" s="357"/>
      <c r="L965" s="357"/>
      <c r="M965" s="357"/>
      <c r="N965" s="357"/>
      <c r="O965" s="357"/>
      <c r="P965" s="358"/>
      <c r="Q965" s="35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si="139"/>
        <v>0</v>
      </c>
      <c r="Y965" s="271"/>
      <c r="Z965" s="271"/>
      <c r="AB965" s="273" t="str">
        <f t="shared" si="140"/>
        <v/>
      </c>
    </row>
    <row r="966" spans="1:28" s="272" customFormat="1" ht="20.399999999999999">
      <c r="A966" s="214"/>
      <c r="B966" s="215" t="s">
        <v>15618</v>
      </c>
      <c r="C966" s="354" t="s">
        <v>15618</v>
      </c>
      <c r="D966" s="278"/>
      <c r="E966" s="215" t="s">
        <v>15618</v>
      </c>
      <c r="F966" s="215" t="s">
        <v>15618</v>
      </c>
      <c r="G966" s="215" t="s">
        <v>15618</v>
      </c>
      <c r="H966" s="355" t="s">
        <v>15618</v>
      </c>
      <c r="I966" s="356" t="s">
        <v>15618</v>
      </c>
      <c r="J966" s="356" t="s">
        <v>15618</v>
      </c>
      <c r="K966" s="357"/>
      <c r="L966" s="357"/>
      <c r="M966" s="357"/>
      <c r="N966" s="357"/>
      <c r="O966" s="357"/>
      <c r="P966" s="358"/>
      <c r="Q966" s="35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si="139"/>
        <v>0</v>
      </c>
      <c r="Y966" s="271"/>
      <c r="Z966" s="271"/>
      <c r="AB966" s="273" t="str">
        <f t="shared" si="140"/>
        <v/>
      </c>
    </row>
    <row r="967" spans="1:28" s="272" customFormat="1" ht="20.399999999999999">
      <c r="A967" s="214"/>
      <c r="B967" s="215" t="s">
        <v>15618</v>
      </c>
      <c r="C967" s="354" t="s">
        <v>15618</v>
      </c>
      <c r="D967" s="278"/>
      <c r="E967" s="215" t="s">
        <v>15618</v>
      </c>
      <c r="F967" s="215" t="s">
        <v>15618</v>
      </c>
      <c r="G967" s="215" t="s">
        <v>15618</v>
      </c>
      <c r="H967" s="355" t="s">
        <v>15618</v>
      </c>
      <c r="I967" s="356" t="s">
        <v>15618</v>
      </c>
      <c r="J967" s="356" t="s">
        <v>15618</v>
      </c>
      <c r="K967" s="357"/>
      <c r="L967" s="357"/>
      <c r="M967" s="357"/>
      <c r="N967" s="357"/>
      <c r="O967" s="357"/>
      <c r="P967" s="358"/>
      <c r="Q967" s="35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si="139"/>
        <v>0</v>
      </c>
      <c r="Y967" s="271"/>
      <c r="Z967" s="271"/>
      <c r="AB967" s="273" t="str">
        <f t="shared" si="140"/>
        <v/>
      </c>
    </row>
    <row r="968" spans="1:28" s="272" customFormat="1" ht="20.399999999999999">
      <c r="A968" s="214"/>
      <c r="B968" s="215" t="s">
        <v>15618</v>
      </c>
      <c r="C968" s="354" t="s">
        <v>15618</v>
      </c>
      <c r="D968" s="278"/>
      <c r="E968" s="215" t="s">
        <v>15618</v>
      </c>
      <c r="F968" s="215" t="s">
        <v>15618</v>
      </c>
      <c r="G968" s="215" t="s">
        <v>15618</v>
      </c>
      <c r="H968" s="355" t="s">
        <v>15618</v>
      </c>
      <c r="I968" s="356" t="s">
        <v>15618</v>
      </c>
      <c r="J968" s="356" t="s">
        <v>15618</v>
      </c>
      <c r="K968" s="357"/>
      <c r="L968" s="357"/>
      <c r="M968" s="357"/>
      <c r="N968" s="357"/>
      <c r="O968" s="357"/>
      <c r="P968" s="358"/>
      <c r="Q968" s="35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si="139"/>
        <v>0</v>
      </c>
      <c r="Y968" s="271"/>
      <c r="Z968" s="271"/>
      <c r="AB968" s="273" t="str">
        <f t="shared" si="140"/>
        <v/>
      </c>
    </row>
    <row r="969" spans="1:28" s="272" customFormat="1" ht="20.399999999999999">
      <c r="A969" s="214"/>
      <c r="B969" s="215" t="s">
        <v>15618</v>
      </c>
      <c r="C969" s="354" t="s">
        <v>15618</v>
      </c>
      <c r="D969" s="278"/>
      <c r="E969" s="215" t="s">
        <v>15618</v>
      </c>
      <c r="F969" s="215" t="s">
        <v>15618</v>
      </c>
      <c r="G969" s="215" t="s">
        <v>15618</v>
      </c>
      <c r="H969" s="355" t="s">
        <v>15618</v>
      </c>
      <c r="I969" s="356" t="s">
        <v>15618</v>
      </c>
      <c r="J969" s="356" t="s">
        <v>15618</v>
      </c>
      <c r="K969" s="357"/>
      <c r="L969" s="357"/>
      <c r="M969" s="357"/>
      <c r="N969" s="357"/>
      <c r="O969" s="357"/>
      <c r="P969" s="358"/>
      <c r="Q969" s="35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si="139"/>
        <v>0</v>
      </c>
      <c r="Y969" s="271"/>
      <c r="Z969" s="271"/>
      <c r="AB969" s="273" t="str">
        <f t="shared" si="140"/>
        <v/>
      </c>
    </row>
    <row r="970" spans="1:28" s="272" customFormat="1" ht="20.399999999999999">
      <c r="A970" s="214"/>
      <c r="B970" s="215" t="s">
        <v>15618</v>
      </c>
      <c r="C970" s="354" t="s">
        <v>15618</v>
      </c>
      <c r="D970" s="278"/>
      <c r="E970" s="215" t="s">
        <v>15618</v>
      </c>
      <c r="F970" s="215" t="s">
        <v>15618</v>
      </c>
      <c r="G970" s="215" t="s">
        <v>15618</v>
      </c>
      <c r="H970" s="355" t="s">
        <v>15618</v>
      </c>
      <c r="I970" s="356" t="s">
        <v>15618</v>
      </c>
      <c r="J970" s="356" t="s">
        <v>15618</v>
      </c>
      <c r="K970" s="357"/>
      <c r="L970" s="357"/>
      <c r="M970" s="357"/>
      <c r="N970" s="357"/>
      <c r="O970" s="357"/>
      <c r="P970" s="358"/>
      <c r="Q970" s="35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si="139"/>
        <v>0</v>
      </c>
      <c r="Y970" s="271"/>
      <c r="Z970" s="271"/>
      <c r="AB970" s="273" t="str">
        <f t="shared" si="140"/>
        <v/>
      </c>
    </row>
    <row r="971" spans="1:28" s="272" customFormat="1" ht="20.399999999999999">
      <c r="A971" s="214"/>
      <c r="B971" s="215" t="s">
        <v>15618</v>
      </c>
      <c r="C971" s="354" t="s">
        <v>15618</v>
      </c>
      <c r="D971" s="278"/>
      <c r="E971" s="215" t="s">
        <v>15618</v>
      </c>
      <c r="F971" s="215" t="s">
        <v>15618</v>
      </c>
      <c r="G971" s="215" t="s">
        <v>15618</v>
      </c>
      <c r="H971" s="355" t="s">
        <v>15618</v>
      </c>
      <c r="I971" s="356" t="s">
        <v>15618</v>
      </c>
      <c r="J971" s="356" t="s">
        <v>15618</v>
      </c>
      <c r="K971" s="357"/>
      <c r="L971" s="357"/>
      <c r="M971" s="357"/>
      <c r="N971" s="357"/>
      <c r="O971" s="357"/>
      <c r="P971" s="358"/>
      <c r="Q971" s="35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si="139"/>
        <v>0</v>
      </c>
      <c r="Y971" s="271"/>
      <c r="Z971" s="271"/>
      <c r="AB971" s="273" t="str">
        <f t="shared" si="140"/>
        <v/>
      </c>
    </row>
    <row r="972" spans="1:28" s="272" customFormat="1" ht="20.399999999999999">
      <c r="A972" s="214"/>
      <c r="B972" s="215" t="s">
        <v>15618</v>
      </c>
      <c r="C972" s="354" t="s">
        <v>15618</v>
      </c>
      <c r="D972" s="278"/>
      <c r="E972" s="215" t="s">
        <v>15618</v>
      </c>
      <c r="F972" s="215" t="s">
        <v>15618</v>
      </c>
      <c r="G972" s="215" t="s">
        <v>15618</v>
      </c>
      <c r="H972" s="355" t="s">
        <v>15618</v>
      </c>
      <c r="I972" s="356" t="s">
        <v>15618</v>
      </c>
      <c r="J972" s="356" t="s">
        <v>15618</v>
      </c>
      <c r="K972" s="357"/>
      <c r="L972" s="357"/>
      <c r="M972" s="357"/>
      <c r="N972" s="357"/>
      <c r="O972" s="357"/>
      <c r="P972" s="358"/>
      <c r="Q972" s="35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si="139"/>
        <v>0</v>
      </c>
      <c r="Y972" s="271"/>
      <c r="Z972" s="271"/>
      <c r="AB972" s="273" t="str">
        <f t="shared" si="140"/>
        <v/>
      </c>
    </row>
    <row r="973" spans="1:28" s="272" customFormat="1" ht="20.399999999999999">
      <c r="A973" s="214"/>
      <c r="B973" s="215" t="s">
        <v>15618</v>
      </c>
      <c r="C973" s="354" t="s">
        <v>15618</v>
      </c>
      <c r="D973" s="278"/>
      <c r="E973" s="215" t="s">
        <v>15618</v>
      </c>
      <c r="F973" s="215" t="s">
        <v>15618</v>
      </c>
      <c r="G973" s="215" t="s">
        <v>15618</v>
      </c>
      <c r="H973" s="355" t="s">
        <v>15618</v>
      </c>
      <c r="I973" s="356" t="s">
        <v>15618</v>
      </c>
      <c r="J973" s="356" t="s">
        <v>15618</v>
      </c>
      <c r="K973" s="357"/>
      <c r="L973" s="357"/>
      <c r="M973" s="357"/>
      <c r="N973" s="357"/>
      <c r="O973" s="357"/>
      <c r="P973" s="358"/>
      <c r="Q973" s="35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si="139"/>
        <v>0</v>
      </c>
      <c r="Y973" s="271"/>
      <c r="Z973" s="271"/>
      <c r="AB973" s="273" t="str">
        <f t="shared" si="140"/>
        <v/>
      </c>
    </row>
    <row r="974" spans="1:28" s="272" customFormat="1" ht="20.399999999999999">
      <c r="A974" s="214"/>
      <c r="B974" s="215" t="s">
        <v>15618</v>
      </c>
      <c r="C974" s="354" t="s">
        <v>15618</v>
      </c>
      <c r="D974" s="278"/>
      <c r="E974" s="215" t="s">
        <v>15618</v>
      </c>
      <c r="F974" s="215" t="s">
        <v>15618</v>
      </c>
      <c r="G974" s="215" t="s">
        <v>15618</v>
      </c>
      <c r="H974" s="355" t="s">
        <v>15618</v>
      </c>
      <c r="I974" s="356" t="s">
        <v>15618</v>
      </c>
      <c r="J974" s="356" t="s">
        <v>15618</v>
      </c>
      <c r="K974" s="357"/>
      <c r="L974" s="357"/>
      <c r="M974" s="357"/>
      <c r="N974" s="357"/>
      <c r="O974" s="357"/>
      <c r="P974" s="358"/>
      <c r="Q974" s="35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si="139"/>
        <v>0</v>
      </c>
      <c r="Y974" s="271"/>
      <c r="Z974" s="271"/>
      <c r="AB974" s="273" t="str">
        <f t="shared" si="140"/>
        <v/>
      </c>
    </row>
    <row r="975" spans="1:28" s="272" customFormat="1" ht="20.399999999999999">
      <c r="A975" s="214"/>
      <c r="B975" s="215" t="s">
        <v>15618</v>
      </c>
      <c r="C975" s="354" t="s">
        <v>15618</v>
      </c>
      <c r="D975" s="278"/>
      <c r="E975" s="215" t="s">
        <v>15618</v>
      </c>
      <c r="F975" s="215" t="s">
        <v>15618</v>
      </c>
      <c r="G975" s="215" t="s">
        <v>15618</v>
      </c>
      <c r="H975" s="355" t="s">
        <v>15618</v>
      </c>
      <c r="I975" s="356" t="s">
        <v>15618</v>
      </c>
      <c r="J975" s="356" t="s">
        <v>15618</v>
      </c>
      <c r="K975" s="357"/>
      <c r="L975" s="357"/>
      <c r="M975" s="357"/>
      <c r="N975" s="357"/>
      <c r="O975" s="357"/>
      <c r="P975" s="358"/>
      <c r="Q975" s="35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si="139"/>
        <v>0</v>
      </c>
      <c r="Y975" s="271"/>
      <c r="Z975" s="271"/>
      <c r="AB975" s="273" t="str">
        <f t="shared" si="140"/>
        <v/>
      </c>
    </row>
    <row r="976" spans="1:28" s="272" customFormat="1" ht="20.399999999999999">
      <c r="A976" s="214"/>
      <c r="B976" s="215" t="s">
        <v>15618</v>
      </c>
      <c r="C976" s="354" t="s">
        <v>15618</v>
      </c>
      <c r="D976" s="278"/>
      <c r="E976" s="215" t="s">
        <v>15618</v>
      </c>
      <c r="F976" s="215" t="s">
        <v>15618</v>
      </c>
      <c r="G976" s="215" t="s">
        <v>15618</v>
      </c>
      <c r="H976" s="355" t="s">
        <v>15618</v>
      </c>
      <c r="I976" s="356" t="s">
        <v>15618</v>
      </c>
      <c r="J976" s="356" t="s">
        <v>15618</v>
      </c>
      <c r="K976" s="357"/>
      <c r="L976" s="357"/>
      <c r="M976" s="357"/>
      <c r="N976" s="357"/>
      <c r="O976" s="357"/>
      <c r="P976" s="358"/>
      <c r="Q976" s="35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si="139"/>
        <v>0</v>
      </c>
      <c r="Y976" s="271"/>
      <c r="Z976" s="271"/>
      <c r="AB976" s="273" t="str">
        <f t="shared" si="140"/>
        <v/>
      </c>
    </row>
    <row r="977" spans="1:28" s="272" customFormat="1" ht="20.399999999999999">
      <c r="A977" s="214"/>
      <c r="B977" s="215" t="s">
        <v>15618</v>
      </c>
      <c r="C977" s="354" t="s">
        <v>15618</v>
      </c>
      <c r="D977" s="278"/>
      <c r="E977" s="215" t="s">
        <v>15618</v>
      </c>
      <c r="F977" s="215" t="s">
        <v>15618</v>
      </c>
      <c r="G977" s="215" t="s">
        <v>15618</v>
      </c>
      <c r="H977" s="355" t="s">
        <v>15618</v>
      </c>
      <c r="I977" s="356" t="s">
        <v>15618</v>
      </c>
      <c r="J977" s="356" t="s">
        <v>15618</v>
      </c>
      <c r="K977" s="357"/>
      <c r="L977" s="357"/>
      <c r="M977" s="357"/>
      <c r="N977" s="357"/>
      <c r="O977" s="357"/>
      <c r="P977" s="358"/>
      <c r="Q977" s="35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si="139"/>
        <v>0</v>
      </c>
      <c r="Y977" s="271"/>
      <c r="Z977" s="271"/>
      <c r="AB977" s="273" t="str">
        <f t="shared" si="140"/>
        <v/>
      </c>
    </row>
    <row r="978" spans="1:28" s="272" customFormat="1" ht="20.399999999999999">
      <c r="A978" s="214"/>
      <c r="B978" s="215" t="s">
        <v>15618</v>
      </c>
      <c r="C978" s="354" t="s">
        <v>15618</v>
      </c>
      <c r="D978" s="278"/>
      <c r="E978" s="215" t="s">
        <v>15618</v>
      </c>
      <c r="F978" s="215" t="s">
        <v>15618</v>
      </c>
      <c r="G978" s="215" t="s">
        <v>15618</v>
      </c>
      <c r="H978" s="355" t="s">
        <v>15618</v>
      </c>
      <c r="I978" s="356" t="s">
        <v>15618</v>
      </c>
      <c r="J978" s="356" t="s">
        <v>15618</v>
      </c>
      <c r="K978" s="357"/>
      <c r="L978" s="357"/>
      <c r="M978" s="357"/>
      <c r="N978" s="357"/>
      <c r="O978" s="357"/>
      <c r="P978" s="358"/>
      <c r="Q978" s="35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si="139"/>
        <v>0</v>
      </c>
      <c r="Y978" s="271"/>
      <c r="Z978" s="271"/>
      <c r="AB978" s="273" t="str">
        <f t="shared" si="140"/>
        <v/>
      </c>
    </row>
    <row r="979" spans="1:28" s="272" customFormat="1" ht="20.399999999999999">
      <c r="A979" s="214"/>
      <c r="B979" s="215" t="s">
        <v>15618</v>
      </c>
      <c r="C979" s="354" t="s">
        <v>15618</v>
      </c>
      <c r="D979" s="278"/>
      <c r="E979" s="215" t="s">
        <v>15618</v>
      </c>
      <c r="F979" s="215" t="s">
        <v>15618</v>
      </c>
      <c r="G979" s="215" t="s">
        <v>15618</v>
      </c>
      <c r="H979" s="355" t="s">
        <v>15618</v>
      </c>
      <c r="I979" s="356" t="s">
        <v>15618</v>
      </c>
      <c r="J979" s="356" t="s">
        <v>15618</v>
      </c>
      <c r="K979" s="357"/>
      <c r="L979" s="357"/>
      <c r="M979" s="357"/>
      <c r="N979" s="357"/>
      <c r="O979" s="357"/>
      <c r="P979" s="358"/>
      <c r="Q979" s="35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si="139"/>
        <v>0</v>
      </c>
      <c r="Y979" s="271"/>
      <c r="Z979" s="271"/>
      <c r="AB979" s="273" t="str">
        <f t="shared" si="140"/>
        <v/>
      </c>
    </row>
    <row r="980" spans="1:28" s="272" customFormat="1" ht="20.399999999999999">
      <c r="A980" s="214"/>
      <c r="B980" s="215" t="s">
        <v>15618</v>
      </c>
      <c r="C980" s="354" t="s">
        <v>15618</v>
      </c>
      <c r="D980" s="278"/>
      <c r="E980" s="215" t="s">
        <v>15618</v>
      </c>
      <c r="F980" s="215" t="s">
        <v>15618</v>
      </c>
      <c r="G980" s="215" t="s">
        <v>15618</v>
      </c>
      <c r="H980" s="355" t="s">
        <v>15618</v>
      </c>
      <c r="I980" s="356" t="s">
        <v>15618</v>
      </c>
      <c r="J980" s="356" t="s">
        <v>15618</v>
      </c>
      <c r="K980" s="357"/>
      <c r="L980" s="357"/>
      <c r="M980" s="357"/>
      <c r="N980" s="357"/>
      <c r="O980" s="357"/>
      <c r="P980" s="358"/>
      <c r="Q980" s="35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si="139"/>
        <v>0</v>
      </c>
      <c r="Y980" s="271"/>
      <c r="Z980" s="271"/>
      <c r="AB980" s="273" t="str">
        <f t="shared" si="140"/>
        <v/>
      </c>
    </row>
    <row r="981" spans="1:28" s="272" customFormat="1" ht="20.399999999999999">
      <c r="A981" s="214"/>
      <c r="B981" s="215" t="s">
        <v>15618</v>
      </c>
      <c r="C981" s="354" t="s">
        <v>15618</v>
      </c>
      <c r="D981" s="278"/>
      <c r="E981" s="215" t="s">
        <v>15618</v>
      </c>
      <c r="F981" s="215" t="s">
        <v>15618</v>
      </c>
      <c r="G981" s="215" t="s">
        <v>15618</v>
      </c>
      <c r="H981" s="355" t="s">
        <v>15618</v>
      </c>
      <c r="I981" s="356" t="s">
        <v>15618</v>
      </c>
      <c r="J981" s="356" t="s">
        <v>15618</v>
      </c>
      <c r="K981" s="357"/>
      <c r="L981" s="357"/>
      <c r="M981" s="357"/>
      <c r="N981" s="357"/>
      <c r="O981" s="357"/>
      <c r="P981" s="358"/>
      <c r="Q981" s="35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si="139"/>
        <v>0</v>
      </c>
      <c r="Y981" s="271"/>
      <c r="Z981" s="271"/>
      <c r="AB981" s="273" t="str">
        <f t="shared" si="140"/>
        <v/>
      </c>
    </row>
    <row r="982" spans="1:28" s="272" customFormat="1" ht="20.399999999999999">
      <c r="A982" s="214"/>
      <c r="B982" s="215" t="s">
        <v>15618</v>
      </c>
      <c r="C982" s="354" t="s">
        <v>15618</v>
      </c>
      <c r="D982" s="278"/>
      <c r="E982" s="215" t="s">
        <v>15618</v>
      </c>
      <c r="F982" s="215" t="s">
        <v>15618</v>
      </c>
      <c r="G982" s="215" t="s">
        <v>15618</v>
      </c>
      <c r="H982" s="355" t="s">
        <v>15618</v>
      </c>
      <c r="I982" s="356" t="s">
        <v>15618</v>
      </c>
      <c r="J982" s="356" t="s">
        <v>15618</v>
      </c>
      <c r="K982" s="357"/>
      <c r="L982" s="357"/>
      <c r="M982" s="357"/>
      <c r="N982" s="357"/>
      <c r="O982" s="357"/>
      <c r="P982" s="358"/>
      <c r="Q982" s="35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si="139"/>
        <v>0</v>
      </c>
      <c r="Y982" s="271"/>
      <c r="Z982" s="271"/>
      <c r="AB982" s="273" t="str">
        <f t="shared" si="140"/>
        <v/>
      </c>
    </row>
    <row r="983" spans="1:28" s="272" customFormat="1" ht="20.399999999999999">
      <c r="A983" s="214"/>
      <c r="B983" s="215" t="s">
        <v>15618</v>
      </c>
      <c r="C983" s="354" t="s">
        <v>15618</v>
      </c>
      <c r="D983" s="278"/>
      <c r="E983" s="215" t="s">
        <v>15618</v>
      </c>
      <c r="F983" s="215" t="s">
        <v>15618</v>
      </c>
      <c r="G983" s="215" t="s">
        <v>15618</v>
      </c>
      <c r="H983" s="355" t="s">
        <v>15618</v>
      </c>
      <c r="I983" s="356" t="s">
        <v>15618</v>
      </c>
      <c r="J983" s="356" t="s">
        <v>15618</v>
      </c>
      <c r="K983" s="357"/>
      <c r="L983" s="357"/>
      <c r="M983" s="357"/>
      <c r="N983" s="357"/>
      <c r="O983" s="357"/>
      <c r="P983" s="358"/>
      <c r="Q983" s="35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si="139"/>
        <v>0</v>
      </c>
      <c r="Y983" s="271"/>
      <c r="Z983" s="271"/>
      <c r="AB983" s="273" t="str">
        <f t="shared" si="140"/>
        <v/>
      </c>
    </row>
    <row r="984" spans="1:28" s="272" customFormat="1" ht="20.399999999999999">
      <c r="A984" s="214"/>
      <c r="B984" s="215" t="s">
        <v>15618</v>
      </c>
      <c r="C984" s="354" t="s">
        <v>15618</v>
      </c>
      <c r="D984" s="278"/>
      <c r="E984" s="215" t="s">
        <v>15618</v>
      </c>
      <c r="F984" s="215" t="s">
        <v>15618</v>
      </c>
      <c r="G984" s="215" t="s">
        <v>15618</v>
      </c>
      <c r="H984" s="355" t="s">
        <v>15618</v>
      </c>
      <c r="I984" s="356" t="s">
        <v>15618</v>
      </c>
      <c r="J984" s="356" t="s">
        <v>15618</v>
      </c>
      <c r="K984" s="357"/>
      <c r="L984" s="357"/>
      <c r="M984" s="357"/>
      <c r="N984" s="357"/>
      <c r="O984" s="357"/>
      <c r="P984" s="358"/>
      <c r="Q984" s="35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si="139"/>
        <v>0</v>
      </c>
      <c r="Y984" s="271"/>
      <c r="Z984" s="271"/>
      <c r="AB984" s="273" t="str">
        <f t="shared" si="140"/>
        <v/>
      </c>
    </row>
    <row r="985" spans="1:28" s="272" customFormat="1" ht="20.399999999999999">
      <c r="A985" s="214"/>
      <c r="B985" s="215" t="s">
        <v>15618</v>
      </c>
      <c r="C985" s="354" t="s">
        <v>15618</v>
      </c>
      <c r="D985" s="278"/>
      <c r="E985" s="215" t="s">
        <v>15618</v>
      </c>
      <c r="F985" s="215" t="s">
        <v>15618</v>
      </c>
      <c r="G985" s="215" t="s">
        <v>15618</v>
      </c>
      <c r="H985" s="355" t="s">
        <v>15618</v>
      </c>
      <c r="I985" s="356" t="s">
        <v>15618</v>
      </c>
      <c r="J985" s="356" t="s">
        <v>15618</v>
      </c>
      <c r="K985" s="357"/>
      <c r="L985" s="357"/>
      <c r="M985" s="357"/>
      <c r="N985" s="357"/>
      <c r="O985" s="357"/>
      <c r="P985" s="358"/>
      <c r="Q985" s="35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si="139"/>
        <v>0</v>
      </c>
      <c r="Y985" s="271"/>
      <c r="Z985" s="271"/>
      <c r="AB985" s="273" t="str">
        <f t="shared" si="140"/>
        <v/>
      </c>
    </row>
    <row r="986" spans="1:28" s="272" customFormat="1" ht="20.399999999999999">
      <c r="A986" s="214"/>
      <c r="B986" s="215" t="s">
        <v>15618</v>
      </c>
      <c r="C986" s="354" t="s">
        <v>15618</v>
      </c>
      <c r="D986" s="278"/>
      <c r="E986" s="215" t="s">
        <v>15618</v>
      </c>
      <c r="F986" s="215" t="s">
        <v>15618</v>
      </c>
      <c r="G986" s="215" t="s">
        <v>15618</v>
      </c>
      <c r="H986" s="355" t="s">
        <v>15618</v>
      </c>
      <c r="I986" s="356" t="s">
        <v>15618</v>
      </c>
      <c r="J986" s="356" t="s">
        <v>15618</v>
      </c>
      <c r="K986" s="357"/>
      <c r="L986" s="357"/>
      <c r="M986" s="357"/>
      <c r="N986" s="357"/>
      <c r="O986" s="357"/>
      <c r="P986" s="358"/>
      <c r="Q986" s="35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si="139"/>
        <v>0</v>
      </c>
      <c r="Y986" s="271"/>
      <c r="Z986" s="271"/>
      <c r="AB986" s="273" t="str">
        <f t="shared" si="140"/>
        <v/>
      </c>
    </row>
    <row r="987" spans="1:28" s="272" customFormat="1" ht="20.399999999999999">
      <c r="A987" s="214"/>
      <c r="B987" s="215" t="s">
        <v>15618</v>
      </c>
      <c r="C987" s="354" t="s">
        <v>15618</v>
      </c>
      <c r="D987" s="278"/>
      <c r="E987" s="215" t="s">
        <v>15618</v>
      </c>
      <c r="F987" s="215" t="s">
        <v>15618</v>
      </c>
      <c r="G987" s="215" t="s">
        <v>15618</v>
      </c>
      <c r="H987" s="355" t="s">
        <v>15618</v>
      </c>
      <c r="I987" s="356" t="s">
        <v>15618</v>
      </c>
      <c r="J987" s="356" t="s">
        <v>15618</v>
      </c>
      <c r="K987" s="357"/>
      <c r="L987" s="357"/>
      <c r="M987" s="357"/>
      <c r="N987" s="357"/>
      <c r="O987" s="357"/>
      <c r="P987" s="358"/>
      <c r="Q987" s="359"/>
      <c r="R987" s="215" t="str">
        <f ca="1">IF(ISERROR($V987),"",OFFSET('Smelter Look-up'!$C$4,$V987-4,0)&amp;"")</f>
        <v/>
      </c>
      <c r="S987" s="222" t="str">
        <f t="shared" ref="S987:S1017" ca="1" si="141">IF(B987="","",IF(ISERROR(MATCH($E987,CL,0)),"Unknown",INDIRECT("'C'!$A$"&amp;MATCH($E987,CL,0)+1)))</f>
        <v/>
      </c>
      <c r="T987" s="222" t="str">
        <f ca="1">IF(B987="","",IF(ISERROR(MATCH($J987,SorP!$B$1:$B$6230,0)),"",INDIRECT("'SorP'!$A$"&amp;MATCH($J987,SorP!$B$1:$B$6230,0))))</f>
        <v/>
      </c>
      <c r="U987" s="238"/>
      <c r="V987" s="270" t="e">
        <f>IF(C987="",NA(),MATCH($B987&amp;$C987,'Smelter Look-up'!$J:$J,0))</f>
        <v>#N/A</v>
      </c>
      <c r="W987" s="271"/>
      <c r="X987" s="271">
        <f t="shared" ref="X987:X1017" si="142">IF(AND(C987="Smelter not listed",OR(LEN(D987)=0,LEN(E987)=0)),1,0)</f>
        <v>0</v>
      </c>
      <c r="Y987" s="271"/>
      <c r="Z987" s="271"/>
      <c r="AB987" s="273" t="str">
        <f t="shared" ref="AB987:AB1017" si="143">B987&amp;C987</f>
        <v/>
      </c>
    </row>
    <row r="988" spans="1:28" s="272" customFormat="1" ht="20.399999999999999">
      <c r="A988" s="214"/>
      <c r="B988" s="215" t="s">
        <v>15618</v>
      </c>
      <c r="C988" s="354" t="s">
        <v>15618</v>
      </c>
      <c r="D988" s="278"/>
      <c r="E988" s="215" t="s">
        <v>15618</v>
      </c>
      <c r="F988" s="215" t="s">
        <v>15618</v>
      </c>
      <c r="G988" s="215" t="s">
        <v>15618</v>
      </c>
      <c r="H988" s="355" t="s">
        <v>15618</v>
      </c>
      <c r="I988" s="356" t="s">
        <v>15618</v>
      </c>
      <c r="J988" s="356" t="s">
        <v>15618</v>
      </c>
      <c r="K988" s="357"/>
      <c r="L988" s="357"/>
      <c r="M988" s="357"/>
      <c r="N988" s="357"/>
      <c r="O988" s="357"/>
      <c r="P988" s="358"/>
      <c r="Q988" s="35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si="142"/>
        <v>0</v>
      </c>
      <c r="Y988" s="271"/>
      <c r="Z988" s="271"/>
      <c r="AB988" s="273" t="str">
        <f t="shared" si="143"/>
        <v/>
      </c>
    </row>
    <row r="989" spans="1:28" s="272" customFormat="1" ht="20.399999999999999">
      <c r="A989" s="214"/>
      <c r="B989" s="215" t="s">
        <v>15618</v>
      </c>
      <c r="C989" s="354" t="s">
        <v>15618</v>
      </c>
      <c r="D989" s="278"/>
      <c r="E989" s="215" t="s">
        <v>15618</v>
      </c>
      <c r="F989" s="215" t="s">
        <v>15618</v>
      </c>
      <c r="G989" s="215" t="s">
        <v>15618</v>
      </c>
      <c r="H989" s="355" t="s">
        <v>15618</v>
      </c>
      <c r="I989" s="356" t="s">
        <v>15618</v>
      </c>
      <c r="J989" s="356" t="s">
        <v>15618</v>
      </c>
      <c r="K989" s="357"/>
      <c r="L989" s="357"/>
      <c r="M989" s="357"/>
      <c r="N989" s="357"/>
      <c r="O989" s="357"/>
      <c r="P989" s="358"/>
      <c r="Q989" s="35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si="142"/>
        <v>0</v>
      </c>
      <c r="Y989" s="271"/>
      <c r="Z989" s="271"/>
      <c r="AB989" s="273" t="str">
        <f t="shared" si="143"/>
        <v/>
      </c>
    </row>
    <row r="990" spans="1:28" s="272" customFormat="1" ht="20.399999999999999">
      <c r="A990" s="214"/>
      <c r="B990" s="215" t="s">
        <v>15618</v>
      </c>
      <c r="C990" s="354" t="s">
        <v>15618</v>
      </c>
      <c r="D990" s="278"/>
      <c r="E990" s="215" t="s">
        <v>15618</v>
      </c>
      <c r="F990" s="215" t="s">
        <v>15618</v>
      </c>
      <c r="G990" s="215" t="s">
        <v>15618</v>
      </c>
      <c r="H990" s="355" t="s">
        <v>15618</v>
      </c>
      <c r="I990" s="356" t="s">
        <v>15618</v>
      </c>
      <c r="J990" s="356" t="s">
        <v>15618</v>
      </c>
      <c r="K990" s="357"/>
      <c r="L990" s="357"/>
      <c r="M990" s="357"/>
      <c r="N990" s="357"/>
      <c r="O990" s="357"/>
      <c r="P990" s="358"/>
      <c r="Q990" s="35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si="142"/>
        <v>0</v>
      </c>
      <c r="Y990" s="271"/>
      <c r="Z990" s="271"/>
      <c r="AB990" s="273" t="str">
        <f t="shared" si="143"/>
        <v/>
      </c>
    </row>
    <row r="991" spans="1:28" s="272" customFormat="1" ht="20.399999999999999">
      <c r="A991" s="214"/>
      <c r="B991" s="215" t="s">
        <v>15618</v>
      </c>
      <c r="C991" s="354" t="s">
        <v>15618</v>
      </c>
      <c r="D991" s="278"/>
      <c r="E991" s="215" t="s">
        <v>15618</v>
      </c>
      <c r="F991" s="215" t="s">
        <v>15618</v>
      </c>
      <c r="G991" s="215" t="s">
        <v>15618</v>
      </c>
      <c r="H991" s="355" t="s">
        <v>15618</v>
      </c>
      <c r="I991" s="356" t="s">
        <v>15618</v>
      </c>
      <c r="J991" s="356" t="s">
        <v>15618</v>
      </c>
      <c r="K991" s="357"/>
      <c r="L991" s="357"/>
      <c r="M991" s="357"/>
      <c r="N991" s="357"/>
      <c r="O991" s="357"/>
      <c r="P991" s="358"/>
      <c r="Q991" s="35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si="142"/>
        <v>0</v>
      </c>
      <c r="Y991" s="271"/>
      <c r="Z991" s="271"/>
      <c r="AB991" s="273" t="str">
        <f t="shared" si="143"/>
        <v/>
      </c>
    </row>
    <row r="992" spans="1:28" s="272" customFormat="1" ht="20.399999999999999">
      <c r="A992" s="214"/>
      <c r="B992" s="215" t="s">
        <v>15618</v>
      </c>
      <c r="C992" s="354" t="s">
        <v>15618</v>
      </c>
      <c r="D992" s="278"/>
      <c r="E992" s="215" t="s">
        <v>15618</v>
      </c>
      <c r="F992" s="215" t="s">
        <v>15618</v>
      </c>
      <c r="G992" s="215" t="s">
        <v>15618</v>
      </c>
      <c r="H992" s="355" t="s">
        <v>15618</v>
      </c>
      <c r="I992" s="356" t="s">
        <v>15618</v>
      </c>
      <c r="J992" s="356" t="s">
        <v>15618</v>
      </c>
      <c r="K992" s="357"/>
      <c r="L992" s="357"/>
      <c r="M992" s="357"/>
      <c r="N992" s="357"/>
      <c r="O992" s="357"/>
      <c r="P992" s="358"/>
      <c r="Q992" s="35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si="142"/>
        <v>0</v>
      </c>
      <c r="Y992" s="271"/>
      <c r="Z992" s="271"/>
      <c r="AB992" s="273" t="str">
        <f t="shared" si="143"/>
        <v/>
      </c>
    </row>
    <row r="993" spans="1:28" s="272" customFormat="1" ht="20.399999999999999">
      <c r="A993" s="214"/>
      <c r="B993" s="215" t="s">
        <v>15618</v>
      </c>
      <c r="C993" s="354" t="s">
        <v>15618</v>
      </c>
      <c r="D993" s="278"/>
      <c r="E993" s="215" t="s">
        <v>15618</v>
      </c>
      <c r="F993" s="215" t="s">
        <v>15618</v>
      </c>
      <c r="G993" s="215" t="s">
        <v>15618</v>
      </c>
      <c r="H993" s="355" t="s">
        <v>15618</v>
      </c>
      <c r="I993" s="356" t="s">
        <v>15618</v>
      </c>
      <c r="J993" s="356" t="s">
        <v>15618</v>
      </c>
      <c r="K993" s="357"/>
      <c r="L993" s="357"/>
      <c r="M993" s="357"/>
      <c r="N993" s="357"/>
      <c r="O993" s="357"/>
      <c r="P993" s="358"/>
      <c r="Q993" s="35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si="142"/>
        <v>0</v>
      </c>
      <c r="Y993" s="271"/>
      <c r="Z993" s="271"/>
      <c r="AB993" s="273" t="str">
        <f t="shared" si="143"/>
        <v/>
      </c>
    </row>
    <row r="994" spans="1:28" s="272" customFormat="1" ht="20.399999999999999">
      <c r="A994" s="214"/>
      <c r="B994" s="215" t="s">
        <v>15618</v>
      </c>
      <c r="C994" s="354" t="s">
        <v>15618</v>
      </c>
      <c r="D994" s="278"/>
      <c r="E994" s="215" t="s">
        <v>15618</v>
      </c>
      <c r="F994" s="215" t="s">
        <v>15618</v>
      </c>
      <c r="G994" s="215" t="s">
        <v>15618</v>
      </c>
      <c r="H994" s="355" t="s">
        <v>15618</v>
      </c>
      <c r="I994" s="356" t="s">
        <v>15618</v>
      </c>
      <c r="J994" s="356" t="s">
        <v>15618</v>
      </c>
      <c r="K994" s="357"/>
      <c r="L994" s="357"/>
      <c r="M994" s="357"/>
      <c r="N994" s="357"/>
      <c r="O994" s="357"/>
      <c r="P994" s="358"/>
      <c r="Q994" s="35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si="142"/>
        <v>0</v>
      </c>
      <c r="Y994" s="271"/>
      <c r="Z994" s="271"/>
      <c r="AB994" s="273" t="str">
        <f t="shared" si="143"/>
        <v/>
      </c>
    </row>
    <row r="995" spans="1:28" s="272" customFormat="1" ht="20.399999999999999">
      <c r="A995" s="214"/>
      <c r="B995" s="215" t="s">
        <v>15618</v>
      </c>
      <c r="C995" s="354" t="s">
        <v>15618</v>
      </c>
      <c r="D995" s="278"/>
      <c r="E995" s="215" t="s">
        <v>15618</v>
      </c>
      <c r="F995" s="215" t="s">
        <v>15618</v>
      </c>
      <c r="G995" s="215" t="s">
        <v>15618</v>
      </c>
      <c r="H995" s="355" t="s">
        <v>15618</v>
      </c>
      <c r="I995" s="356" t="s">
        <v>15618</v>
      </c>
      <c r="J995" s="356" t="s">
        <v>15618</v>
      </c>
      <c r="K995" s="357"/>
      <c r="L995" s="357"/>
      <c r="M995" s="357"/>
      <c r="N995" s="357"/>
      <c r="O995" s="357"/>
      <c r="P995" s="358"/>
      <c r="Q995" s="35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si="142"/>
        <v>0</v>
      </c>
      <c r="Y995" s="271"/>
      <c r="Z995" s="271"/>
      <c r="AB995" s="273" t="str">
        <f t="shared" si="143"/>
        <v/>
      </c>
    </row>
    <row r="996" spans="1:28" s="272" customFormat="1" ht="20.399999999999999">
      <c r="A996" s="214"/>
      <c r="B996" s="215" t="s">
        <v>15618</v>
      </c>
      <c r="C996" s="354" t="s">
        <v>15618</v>
      </c>
      <c r="D996" s="278"/>
      <c r="E996" s="215" t="s">
        <v>15618</v>
      </c>
      <c r="F996" s="215" t="s">
        <v>15618</v>
      </c>
      <c r="G996" s="215" t="s">
        <v>15618</v>
      </c>
      <c r="H996" s="355" t="s">
        <v>15618</v>
      </c>
      <c r="I996" s="356" t="s">
        <v>15618</v>
      </c>
      <c r="J996" s="356" t="s">
        <v>15618</v>
      </c>
      <c r="K996" s="357"/>
      <c r="L996" s="357"/>
      <c r="M996" s="357"/>
      <c r="N996" s="357"/>
      <c r="O996" s="357"/>
      <c r="P996" s="358"/>
      <c r="Q996" s="35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si="142"/>
        <v>0</v>
      </c>
      <c r="Y996" s="271"/>
      <c r="Z996" s="271"/>
      <c r="AB996" s="273" t="str">
        <f t="shared" si="143"/>
        <v/>
      </c>
    </row>
    <row r="997" spans="1:28" s="272" customFormat="1" ht="20.399999999999999">
      <c r="A997" s="214"/>
      <c r="B997" s="215" t="s">
        <v>15618</v>
      </c>
      <c r="C997" s="354" t="s">
        <v>15618</v>
      </c>
      <c r="D997" s="278"/>
      <c r="E997" s="215" t="s">
        <v>15618</v>
      </c>
      <c r="F997" s="215" t="s">
        <v>15618</v>
      </c>
      <c r="G997" s="215" t="s">
        <v>15618</v>
      </c>
      <c r="H997" s="355" t="s">
        <v>15618</v>
      </c>
      <c r="I997" s="356" t="s">
        <v>15618</v>
      </c>
      <c r="J997" s="356" t="s">
        <v>15618</v>
      </c>
      <c r="K997" s="357"/>
      <c r="L997" s="357"/>
      <c r="M997" s="357"/>
      <c r="N997" s="357"/>
      <c r="O997" s="357"/>
      <c r="P997" s="358"/>
      <c r="Q997" s="35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si="142"/>
        <v>0</v>
      </c>
      <c r="Y997" s="271"/>
      <c r="Z997" s="271"/>
      <c r="AB997" s="273" t="str">
        <f t="shared" si="143"/>
        <v/>
      </c>
    </row>
    <row r="998" spans="1:28" s="272" customFormat="1" ht="20.399999999999999">
      <c r="A998" s="214"/>
      <c r="B998" s="215" t="s">
        <v>15618</v>
      </c>
      <c r="C998" s="354" t="s">
        <v>15618</v>
      </c>
      <c r="D998" s="278"/>
      <c r="E998" s="215" t="s">
        <v>15618</v>
      </c>
      <c r="F998" s="215" t="s">
        <v>15618</v>
      </c>
      <c r="G998" s="215" t="s">
        <v>15618</v>
      </c>
      <c r="H998" s="355" t="s">
        <v>15618</v>
      </c>
      <c r="I998" s="356" t="s">
        <v>15618</v>
      </c>
      <c r="J998" s="356" t="s">
        <v>15618</v>
      </c>
      <c r="K998" s="357"/>
      <c r="L998" s="357"/>
      <c r="M998" s="357"/>
      <c r="N998" s="357"/>
      <c r="O998" s="357"/>
      <c r="P998" s="358"/>
      <c r="Q998" s="35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si="142"/>
        <v>0</v>
      </c>
      <c r="Y998" s="271"/>
      <c r="Z998" s="271"/>
      <c r="AB998" s="273" t="str">
        <f t="shared" si="143"/>
        <v/>
      </c>
    </row>
    <row r="999" spans="1:28" s="272" customFormat="1" ht="20.399999999999999">
      <c r="A999" s="214"/>
      <c r="B999" s="215" t="s">
        <v>15618</v>
      </c>
      <c r="C999" s="354" t="s">
        <v>15618</v>
      </c>
      <c r="D999" s="278"/>
      <c r="E999" s="215" t="s">
        <v>15618</v>
      </c>
      <c r="F999" s="215" t="s">
        <v>15618</v>
      </c>
      <c r="G999" s="215" t="s">
        <v>15618</v>
      </c>
      <c r="H999" s="355" t="s">
        <v>15618</v>
      </c>
      <c r="I999" s="356" t="s">
        <v>15618</v>
      </c>
      <c r="J999" s="356" t="s">
        <v>15618</v>
      </c>
      <c r="K999" s="357"/>
      <c r="L999" s="357"/>
      <c r="M999" s="357"/>
      <c r="N999" s="357"/>
      <c r="O999" s="357"/>
      <c r="P999" s="358"/>
      <c r="Q999" s="35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si="142"/>
        <v>0</v>
      </c>
      <c r="Y999" s="271"/>
      <c r="Z999" s="271"/>
      <c r="AB999" s="273" t="str">
        <f t="shared" si="143"/>
        <v/>
      </c>
    </row>
    <row r="1000" spans="1:28" s="272" customFormat="1" ht="20.399999999999999">
      <c r="A1000" s="214"/>
      <c r="B1000" s="215" t="s">
        <v>15618</v>
      </c>
      <c r="C1000" s="354" t="s">
        <v>15618</v>
      </c>
      <c r="D1000" s="278"/>
      <c r="E1000" s="215" t="s">
        <v>15618</v>
      </c>
      <c r="F1000" s="215" t="s">
        <v>15618</v>
      </c>
      <c r="G1000" s="215" t="s">
        <v>15618</v>
      </c>
      <c r="H1000" s="355" t="s">
        <v>15618</v>
      </c>
      <c r="I1000" s="356" t="s">
        <v>15618</v>
      </c>
      <c r="J1000" s="356" t="s">
        <v>15618</v>
      </c>
      <c r="K1000" s="357"/>
      <c r="L1000" s="357"/>
      <c r="M1000" s="357"/>
      <c r="N1000" s="357"/>
      <c r="O1000" s="357"/>
      <c r="P1000" s="358"/>
      <c r="Q1000" s="35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si="142"/>
        <v>0</v>
      </c>
      <c r="Y1000" s="271"/>
      <c r="Z1000" s="271"/>
      <c r="AB1000" s="273" t="str">
        <f t="shared" si="143"/>
        <v/>
      </c>
    </row>
    <row r="1001" spans="1:28" s="272" customFormat="1" ht="20.399999999999999">
      <c r="A1001" s="214"/>
      <c r="B1001" s="215" t="s">
        <v>15618</v>
      </c>
      <c r="C1001" s="354" t="s">
        <v>15618</v>
      </c>
      <c r="D1001" s="278"/>
      <c r="E1001" s="215" t="s">
        <v>15618</v>
      </c>
      <c r="F1001" s="215" t="s">
        <v>15618</v>
      </c>
      <c r="G1001" s="215" t="s">
        <v>15618</v>
      </c>
      <c r="H1001" s="355" t="s">
        <v>15618</v>
      </c>
      <c r="I1001" s="356" t="s">
        <v>15618</v>
      </c>
      <c r="J1001" s="356" t="s">
        <v>15618</v>
      </c>
      <c r="K1001" s="357"/>
      <c r="L1001" s="357"/>
      <c r="M1001" s="357"/>
      <c r="N1001" s="357"/>
      <c r="O1001" s="357"/>
      <c r="P1001" s="358"/>
      <c r="Q1001" s="35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si="142"/>
        <v>0</v>
      </c>
      <c r="Y1001" s="271"/>
      <c r="Z1001" s="271"/>
      <c r="AB1001" s="273" t="str">
        <f t="shared" si="143"/>
        <v/>
      </c>
    </row>
    <row r="1002" spans="1:28" s="272" customFormat="1" ht="20.399999999999999">
      <c r="A1002" s="214"/>
      <c r="B1002" s="215" t="s">
        <v>15618</v>
      </c>
      <c r="C1002" s="354" t="s">
        <v>15618</v>
      </c>
      <c r="D1002" s="278"/>
      <c r="E1002" s="215" t="s">
        <v>15618</v>
      </c>
      <c r="F1002" s="215" t="s">
        <v>15618</v>
      </c>
      <c r="G1002" s="215" t="s">
        <v>15618</v>
      </c>
      <c r="H1002" s="355" t="s">
        <v>15618</v>
      </c>
      <c r="I1002" s="356" t="s">
        <v>15618</v>
      </c>
      <c r="J1002" s="356" t="s">
        <v>15618</v>
      </c>
      <c r="K1002" s="357"/>
      <c r="L1002" s="357"/>
      <c r="M1002" s="357"/>
      <c r="N1002" s="357"/>
      <c r="O1002" s="357"/>
      <c r="P1002" s="358"/>
      <c r="Q1002" s="35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si="142"/>
        <v>0</v>
      </c>
      <c r="Y1002" s="271"/>
      <c r="Z1002" s="271"/>
      <c r="AB1002" s="273" t="str">
        <f t="shared" si="143"/>
        <v/>
      </c>
    </row>
    <row r="1003" spans="1:28" s="272" customFormat="1" ht="20.399999999999999">
      <c r="A1003" s="214"/>
      <c r="B1003" s="215" t="s">
        <v>15618</v>
      </c>
      <c r="C1003" s="354" t="s">
        <v>15618</v>
      </c>
      <c r="D1003" s="278"/>
      <c r="E1003" s="215" t="s">
        <v>15618</v>
      </c>
      <c r="F1003" s="215" t="s">
        <v>15618</v>
      </c>
      <c r="G1003" s="215" t="s">
        <v>15618</v>
      </c>
      <c r="H1003" s="355" t="s">
        <v>15618</v>
      </c>
      <c r="I1003" s="356" t="s">
        <v>15618</v>
      </c>
      <c r="J1003" s="356" t="s">
        <v>15618</v>
      </c>
      <c r="K1003" s="357"/>
      <c r="L1003" s="357"/>
      <c r="M1003" s="357"/>
      <c r="N1003" s="357"/>
      <c r="O1003" s="357"/>
      <c r="P1003" s="358"/>
      <c r="Q1003" s="35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si="142"/>
        <v>0</v>
      </c>
      <c r="Y1003" s="271"/>
      <c r="Z1003" s="271"/>
      <c r="AB1003" s="273" t="str">
        <f t="shared" si="143"/>
        <v/>
      </c>
    </row>
    <row r="1004" spans="1:28" s="272" customFormat="1" ht="20.399999999999999">
      <c r="A1004" s="214"/>
      <c r="B1004" s="215" t="s">
        <v>15618</v>
      </c>
      <c r="C1004" s="354" t="s">
        <v>15618</v>
      </c>
      <c r="D1004" s="278"/>
      <c r="E1004" s="215" t="s">
        <v>15618</v>
      </c>
      <c r="F1004" s="215" t="s">
        <v>15618</v>
      </c>
      <c r="G1004" s="215" t="s">
        <v>15618</v>
      </c>
      <c r="H1004" s="355" t="s">
        <v>15618</v>
      </c>
      <c r="I1004" s="356" t="s">
        <v>15618</v>
      </c>
      <c r="J1004" s="356" t="s">
        <v>15618</v>
      </c>
      <c r="K1004" s="357"/>
      <c r="L1004" s="357"/>
      <c r="M1004" s="357"/>
      <c r="N1004" s="357"/>
      <c r="O1004" s="357"/>
      <c r="P1004" s="358"/>
      <c r="Q1004" s="35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si="142"/>
        <v>0</v>
      </c>
      <c r="Y1004" s="271"/>
      <c r="Z1004" s="271"/>
      <c r="AB1004" s="273" t="str">
        <f t="shared" si="143"/>
        <v/>
      </c>
    </row>
    <row r="1005" spans="1:28" s="272" customFormat="1" ht="20.399999999999999">
      <c r="A1005" s="214"/>
      <c r="B1005" s="215" t="s">
        <v>15618</v>
      </c>
      <c r="C1005" s="354" t="s">
        <v>15618</v>
      </c>
      <c r="D1005" s="278"/>
      <c r="E1005" s="215" t="s">
        <v>15618</v>
      </c>
      <c r="F1005" s="215" t="s">
        <v>15618</v>
      </c>
      <c r="G1005" s="215" t="s">
        <v>15618</v>
      </c>
      <c r="H1005" s="355" t="s">
        <v>15618</v>
      </c>
      <c r="I1005" s="356" t="s">
        <v>15618</v>
      </c>
      <c r="J1005" s="356" t="s">
        <v>15618</v>
      </c>
      <c r="K1005" s="357"/>
      <c r="L1005" s="357"/>
      <c r="M1005" s="357"/>
      <c r="N1005" s="357"/>
      <c r="O1005" s="357"/>
      <c r="P1005" s="358"/>
      <c r="Q1005" s="35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si="142"/>
        <v>0</v>
      </c>
      <c r="Y1005" s="271"/>
      <c r="Z1005" s="271"/>
      <c r="AB1005" s="273" t="str">
        <f t="shared" si="143"/>
        <v/>
      </c>
    </row>
    <row r="1006" spans="1:28" s="272" customFormat="1" ht="20.399999999999999">
      <c r="A1006" s="214"/>
      <c r="B1006" s="215" t="s">
        <v>15618</v>
      </c>
      <c r="C1006" s="354" t="s">
        <v>15618</v>
      </c>
      <c r="D1006" s="278"/>
      <c r="E1006" s="215" t="s">
        <v>15618</v>
      </c>
      <c r="F1006" s="215" t="s">
        <v>15618</v>
      </c>
      <c r="G1006" s="215" t="s">
        <v>15618</v>
      </c>
      <c r="H1006" s="355" t="s">
        <v>15618</v>
      </c>
      <c r="I1006" s="356" t="s">
        <v>15618</v>
      </c>
      <c r="J1006" s="356" t="s">
        <v>15618</v>
      </c>
      <c r="K1006" s="357"/>
      <c r="L1006" s="357"/>
      <c r="M1006" s="357"/>
      <c r="N1006" s="357"/>
      <c r="O1006" s="357"/>
      <c r="P1006" s="358"/>
      <c r="Q1006" s="35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si="142"/>
        <v>0</v>
      </c>
      <c r="Y1006" s="271"/>
      <c r="Z1006" s="271"/>
      <c r="AB1006" s="273" t="str">
        <f t="shared" si="143"/>
        <v/>
      </c>
    </row>
    <row r="1007" spans="1:28" s="272" customFormat="1" ht="20.399999999999999">
      <c r="A1007" s="214"/>
      <c r="B1007" s="215" t="s">
        <v>15618</v>
      </c>
      <c r="C1007" s="354" t="s">
        <v>15618</v>
      </c>
      <c r="D1007" s="278"/>
      <c r="E1007" s="215" t="s">
        <v>15618</v>
      </c>
      <c r="F1007" s="215" t="s">
        <v>15618</v>
      </c>
      <c r="G1007" s="215" t="s">
        <v>15618</v>
      </c>
      <c r="H1007" s="355" t="s">
        <v>15618</v>
      </c>
      <c r="I1007" s="356" t="s">
        <v>15618</v>
      </c>
      <c r="J1007" s="356" t="s">
        <v>15618</v>
      </c>
      <c r="K1007" s="357"/>
      <c r="L1007" s="357"/>
      <c r="M1007" s="357"/>
      <c r="N1007" s="357"/>
      <c r="O1007" s="357"/>
      <c r="P1007" s="358"/>
      <c r="Q1007" s="35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si="142"/>
        <v>0</v>
      </c>
      <c r="Y1007" s="271"/>
      <c r="Z1007" s="271"/>
      <c r="AB1007" s="273" t="str">
        <f t="shared" si="143"/>
        <v/>
      </c>
    </row>
    <row r="1008" spans="1:28" s="272" customFormat="1" ht="20.399999999999999">
      <c r="A1008" s="214"/>
      <c r="B1008" s="215" t="s">
        <v>15618</v>
      </c>
      <c r="C1008" s="354" t="s">
        <v>15618</v>
      </c>
      <c r="D1008" s="278"/>
      <c r="E1008" s="215" t="s">
        <v>15618</v>
      </c>
      <c r="F1008" s="215" t="s">
        <v>15618</v>
      </c>
      <c r="G1008" s="215" t="s">
        <v>15618</v>
      </c>
      <c r="H1008" s="355" t="s">
        <v>15618</v>
      </c>
      <c r="I1008" s="356" t="s">
        <v>15618</v>
      </c>
      <c r="J1008" s="356" t="s">
        <v>15618</v>
      </c>
      <c r="K1008" s="357"/>
      <c r="L1008" s="357"/>
      <c r="M1008" s="357"/>
      <c r="N1008" s="357"/>
      <c r="O1008" s="357"/>
      <c r="P1008" s="358"/>
      <c r="Q1008" s="35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si="142"/>
        <v>0</v>
      </c>
      <c r="Y1008" s="271"/>
      <c r="Z1008" s="271"/>
      <c r="AB1008" s="273" t="str">
        <f t="shared" si="143"/>
        <v/>
      </c>
    </row>
    <row r="1009" spans="1:28" s="272" customFormat="1" ht="20.399999999999999">
      <c r="A1009" s="214"/>
      <c r="B1009" s="215" t="s">
        <v>15618</v>
      </c>
      <c r="C1009" s="354" t="s">
        <v>15618</v>
      </c>
      <c r="D1009" s="278"/>
      <c r="E1009" s="215" t="s">
        <v>15618</v>
      </c>
      <c r="F1009" s="215" t="s">
        <v>15618</v>
      </c>
      <c r="G1009" s="215" t="s">
        <v>15618</v>
      </c>
      <c r="H1009" s="355" t="s">
        <v>15618</v>
      </c>
      <c r="I1009" s="356" t="s">
        <v>15618</v>
      </c>
      <c r="J1009" s="356" t="s">
        <v>15618</v>
      </c>
      <c r="K1009" s="357"/>
      <c r="L1009" s="357"/>
      <c r="M1009" s="357"/>
      <c r="N1009" s="357"/>
      <c r="O1009" s="357"/>
      <c r="P1009" s="358"/>
      <c r="Q1009" s="35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si="142"/>
        <v>0</v>
      </c>
      <c r="Y1009" s="271"/>
      <c r="Z1009" s="271"/>
      <c r="AB1009" s="273" t="str">
        <f t="shared" si="143"/>
        <v/>
      </c>
    </row>
    <row r="1010" spans="1:28" s="272" customFormat="1" ht="20.399999999999999">
      <c r="A1010" s="214"/>
      <c r="B1010" s="215" t="s">
        <v>15618</v>
      </c>
      <c r="C1010" s="354" t="s">
        <v>15618</v>
      </c>
      <c r="D1010" s="278"/>
      <c r="E1010" s="215" t="s">
        <v>15618</v>
      </c>
      <c r="F1010" s="215" t="s">
        <v>15618</v>
      </c>
      <c r="G1010" s="215" t="s">
        <v>15618</v>
      </c>
      <c r="H1010" s="355" t="s">
        <v>15618</v>
      </c>
      <c r="I1010" s="356" t="s">
        <v>15618</v>
      </c>
      <c r="J1010" s="356" t="s">
        <v>15618</v>
      </c>
      <c r="K1010" s="357"/>
      <c r="L1010" s="357"/>
      <c r="M1010" s="357"/>
      <c r="N1010" s="357"/>
      <c r="O1010" s="357"/>
      <c r="P1010" s="358"/>
      <c r="Q1010" s="35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si="142"/>
        <v>0</v>
      </c>
      <c r="Y1010" s="271"/>
      <c r="Z1010" s="271"/>
      <c r="AB1010" s="273" t="str">
        <f t="shared" si="143"/>
        <v/>
      </c>
    </row>
    <row r="1011" spans="1:28" s="272" customFormat="1" ht="20.399999999999999">
      <c r="A1011" s="214"/>
      <c r="B1011" s="215" t="s">
        <v>15618</v>
      </c>
      <c r="C1011" s="354" t="s">
        <v>15618</v>
      </c>
      <c r="D1011" s="278"/>
      <c r="E1011" s="215" t="s">
        <v>15618</v>
      </c>
      <c r="F1011" s="215" t="s">
        <v>15618</v>
      </c>
      <c r="G1011" s="215" t="s">
        <v>15618</v>
      </c>
      <c r="H1011" s="355" t="s">
        <v>15618</v>
      </c>
      <c r="I1011" s="356" t="s">
        <v>15618</v>
      </c>
      <c r="J1011" s="356" t="s">
        <v>15618</v>
      </c>
      <c r="K1011" s="357"/>
      <c r="L1011" s="357"/>
      <c r="M1011" s="357"/>
      <c r="N1011" s="357"/>
      <c r="O1011" s="357"/>
      <c r="P1011" s="358"/>
      <c r="Q1011" s="35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si="142"/>
        <v>0</v>
      </c>
      <c r="Y1011" s="271"/>
      <c r="Z1011" s="271"/>
      <c r="AB1011" s="273" t="str">
        <f t="shared" si="143"/>
        <v/>
      </c>
    </row>
    <row r="1012" spans="1:28" s="272" customFormat="1" ht="20.399999999999999">
      <c r="A1012" s="214"/>
      <c r="B1012" s="215" t="s">
        <v>15618</v>
      </c>
      <c r="C1012" s="354" t="s">
        <v>15618</v>
      </c>
      <c r="D1012" s="278"/>
      <c r="E1012" s="215" t="s">
        <v>15618</v>
      </c>
      <c r="F1012" s="215" t="s">
        <v>15618</v>
      </c>
      <c r="G1012" s="215" t="s">
        <v>15618</v>
      </c>
      <c r="H1012" s="355" t="s">
        <v>15618</v>
      </c>
      <c r="I1012" s="356" t="s">
        <v>15618</v>
      </c>
      <c r="J1012" s="356" t="s">
        <v>15618</v>
      </c>
      <c r="K1012" s="357"/>
      <c r="L1012" s="357"/>
      <c r="M1012" s="357"/>
      <c r="N1012" s="357"/>
      <c r="O1012" s="357"/>
      <c r="P1012" s="358"/>
      <c r="Q1012" s="35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si="142"/>
        <v>0</v>
      </c>
      <c r="Y1012" s="271"/>
      <c r="Z1012" s="271"/>
      <c r="AB1012" s="273" t="str">
        <f t="shared" si="143"/>
        <v/>
      </c>
    </row>
    <row r="1013" spans="1:28" s="272" customFormat="1" ht="20.399999999999999">
      <c r="A1013" s="214"/>
      <c r="B1013" s="215" t="s">
        <v>15618</v>
      </c>
      <c r="C1013" s="354" t="s">
        <v>15618</v>
      </c>
      <c r="D1013" s="278"/>
      <c r="E1013" s="215" t="s">
        <v>15618</v>
      </c>
      <c r="F1013" s="215" t="s">
        <v>15618</v>
      </c>
      <c r="G1013" s="215" t="s">
        <v>15618</v>
      </c>
      <c r="H1013" s="355" t="s">
        <v>15618</v>
      </c>
      <c r="I1013" s="356" t="s">
        <v>15618</v>
      </c>
      <c r="J1013" s="356" t="s">
        <v>15618</v>
      </c>
      <c r="K1013" s="357"/>
      <c r="L1013" s="357"/>
      <c r="M1013" s="357"/>
      <c r="N1013" s="357"/>
      <c r="O1013" s="357"/>
      <c r="P1013" s="358"/>
      <c r="Q1013" s="35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si="142"/>
        <v>0</v>
      </c>
      <c r="Y1013" s="271"/>
      <c r="Z1013" s="271"/>
      <c r="AB1013" s="273" t="str">
        <f t="shared" si="143"/>
        <v/>
      </c>
    </row>
    <row r="1014" spans="1:28" s="272" customFormat="1" ht="20.399999999999999">
      <c r="A1014" s="214"/>
      <c r="B1014" s="215" t="s">
        <v>15618</v>
      </c>
      <c r="C1014" s="354" t="s">
        <v>15618</v>
      </c>
      <c r="D1014" s="278"/>
      <c r="E1014" s="215" t="s">
        <v>15618</v>
      </c>
      <c r="F1014" s="215" t="s">
        <v>15618</v>
      </c>
      <c r="G1014" s="215" t="s">
        <v>15618</v>
      </c>
      <c r="H1014" s="355" t="s">
        <v>15618</v>
      </c>
      <c r="I1014" s="356" t="s">
        <v>15618</v>
      </c>
      <c r="J1014" s="356" t="s">
        <v>15618</v>
      </c>
      <c r="K1014" s="357"/>
      <c r="L1014" s="357"/>
      <c r="M1014" s="357"/>
      <c r="N1014" s="357"/>
      <c r="O1014" s="357"/>
      <c r="P1014" s="358"/>
      <c r="Q1014" s="35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si="142"/>
        <v>0</v>
      </c>
      <c r="Y1014" s="271"/>
      <c r="Z1014" s="271"/>
      <c r="AB1014" s="273" t="str">
        <f t="shared" si="143"/>
        <v/>
      </c>
    </row>
    <row r="1015" spans="1:28" s="272" customFormat="1" ht="20.399999999999999">
      <c r="A1015" s="214"/>
      <c r="B1015" s="215" t="s">
        <v>15618</v>
      </c>
      <c r="C1015" s="354" t="s">
        <v>15618</v>
      </c>
      <c r="D1015" s="278"/>
      <c r="E1015" s="215" t="s">
        <v>15618</v>
      </c>
      <c r="F1015" s="215" t="s">
        <v>15618</v>
      </c>
      <c r="G1015" s="215" t="s">
        <v>15618</v>
      </c>
      <c r="H1015" s="355" t="s">
        <v>15618</v>
      </c>
      <c r="I1015" s="356" t="s">
        <v>15618</v>
      </c>
      <c r="J1015" s="356" t="s">
        <v>15618</v>
      </c>
      <c r="K1015" s="357"/>
      <c r="L1015" s="357"/>
      <c r="M1015" s="357"/>
      <c r="N1015" s="357"/>
      <c r="O1015" s="357"/>
      <c r="P1015" s="358"/>
      <c r="Q1015" s="35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si="142"/>
        <v>0</v>
      </c>
      <c r="Y1015" s="271"/>
      <c r="Z1015" s="271"/>
      <c r="AB1015" s="273" t="str">
        <f t="shared" si="143"/>
        <v/>
      </c>
    </row>
    <row r="1016" spans="1:28" s="272" customFormat="1" ht="20.399999999999999">
      <c r="A1016" s="214"/>
      <c r="B1016" s="215" t="s">
        <v>15618</v>
      </c>
      <c r="C1016" s="354" t="s">
        <v>15618</v>
      </c>
      <c r="D1016" s="278"/>
      <c r="E1016" s="215" t="s">
        <v>15618</v>
      </c>
      <c r="F1016" s="215" t="s">
        <v>15618</v>
      </c>
      <c r="G1016" s="215" t="s">
        <v>15618</v>
      </c>
      <c r="H1016" s="355" t="s">
        <v>15618</v>
      </c>
      <c r="I1016" s="356" t="s">
        <v>15618</v>
      </c>
      <c r="J1016" s="356" t="s">
        <v>15618</v>
      </c>
      <c r="K1016" s="357"/>
      <c r="L1016" s="357"/>
      <c r="M1016" s="357"/>
      <c r="N1016" s="357"/>
      <c r="O1016" s="357"/>
      <c r="P1016" s="358"/>
      <c r="Q1016" s="35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si="142"/>
        <v>0</v>
      </c>
      <c r="Y1016" s="271"/>
      <c r="Z1016" s="271"/>
      <c r="AB1016" s="273" t="str">
        <f t="shared" si="143"/>
        <v/>
      </c>
    </row>
    <row r="1017" spans="1:28" s="272" customFormat="1" ht="20.399999999999999">
      <c r="A1017" s="214"/>
      <c r="B1017" s="215" t="s">
        <v>15618</v>
      </c>
      <c r="C1017" s="354" t="s">
        <v>15618</v>
      </c>
      <c r="D1017" s="278"/>
      <c r="E1017" s="215" t="s">
        <v>15618</v>
      </c>
      <c r="F1017" s="215" t="s">
        <v>15618</v>
      </c>
      <c r="G1017" s="215" t="s">
        <v>15618</v>
      </c>
      <c r="H1017" s="355" t="s">
        <v>15618</v>
      </c>
      <c r="I1017" s="356" t="s">
        <v>15618</v>
      </c>
      <c r="J1017" s="356" t="s">
        <v>15618</v>
      </c>
      <c r="K1017" s="357"/>
      <c r="L1017" s="357"/>
      <c r="M1017" s="357"/>
      <c r="N1017" s="357"/>
      <c r="O1017" s="357"/>
      <c r="P1017" s="358"/>
      <c r="Q1017" s="35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si="142"/>
        <v>0</v>
      </c>
      <c r="Y1017" s="271"/>
      <c r="Z1017" s="271"/>
      <c r="AB1017" s="273" t="str">
        <f t="shared" si="143"/>
        <v/>
      </c>
    </row>
    <row r="1018" spans="1:28" s="272" customFormat="1" ht="20.399999999999999">
      <c r="A1018" s="214"/>
      <c r="B1018" s="215" t="s">
        <v>15618</v>
      </c>
      <c r="C1018" s="354" t="s">
        <v>15618</v>
      </c>
      <c r="D1018" s="278"/>
      <c r="E1018" s="215" t="s">
        <v>15618</v>
      </c>
      <c r="F1018" s="215" t="s">
        <v>15618</v>
      </c>
      <c r="G1018" s="215" t="s">
        <v>15618</v>
      </c>
      <c r="H1018" s="355" t="s">
        <v>15618</v>
      </c>
      <c r="I1018" s="356" t="s">
        <v>15618</v>
      </c>
      <c r="J1018" s="356" t="s">
        <v>15618</v>
      </c>
      <c r="K1018" s="357"/>
      <c r="L1018" s="357"/>
      <c r="M1018" s="357"/>
      <c r="N1018" s="357"/>
      <c r="O1018" s="357"/>
      <c r="P1018" s="358"/>
      <c r="Q1018" s="359"/>
      <c r="R1018" s="215" t="str">
        <f ca="1">IF(ISERROR($V1018),"",OFFSET('Smelter Look-up'!$C$4,$V1018-4,0)&amp;"")</f>
        <v/>
      </c>
      <c r="S1018" s="222" t="str">
        <f t="shared" ref="S1018" ca="1" si="144">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 si="145">IF(AND(C1018="Smelter not listed",OR(LEN(D1018)=0,LEN(E1018)=0)),1,0)</f>
        <v>0</v>
      </c>
      <c r="Y1018" s="271"/>
      <c r="Z1018" s="271"/>
      <c r="AB1018" s="273" t="str">
        <f t="shared" ref="AB1018" si="146">B1018&amp;C1018</f>
        <v/>
      </c>
    </row>
    <row r="1019" spans="1:28" s="272" customFormat="1" ht="20.399999999999999">
      <c r="A1019" s="214"/>
      <c r="B1019" s="215" t="s">
        <v>15618</v>
      </c>
      <c r="C1019" s="354" t="s">
        <v>15618</v>
      </c>
      <c r="D1019" s="278"/>
      <c r="E1019" s="215" t="s">
        <v>15618</v>
      </c>
      <c r="F1019" s="215" t="s">
        <v>15618</v>
      </c>
      <c r="G1019" s="215" t="s">
        <v>15618</v>
      </c>
      <c r="H1019" s="355" t="s">
        <v>15618</v>
      </c>
      <c r="I1019" s="356" t="s">
        <v>15618</v>
      </c>
      <c r="J1019" s="356" t="s">
        <v>15618</v>
      </c>
      <c r="K1019" s="357"/>
      <c r="L1019" s="357"/>
      <c r="M1019" s="357"/>
      <c r="N1019" s="357"/>
      <c r="O1019" s="357"/>
      <c r="P1019" s="358"/>
      <c r="Q1019" s="359"/>
      <c r="R1019" s="215" t="str">
        <f ca="1">IF(ISERROR($V1019),"",OFFSET('Smelter Look-up'!$C$4,$V1019-4,0)&amp;"")</f>
        <v/>
      </c>
      <c r="S1019" s="222" t="str">
        <f t="shared" ref="S1019:S1050" ca="1" si="147">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X1050" si="148">IF(AND(C1019="Smelter not listed",OR(LEN(D1019)=0,LEN(E1019)=0)),1,0)</f>
        <v>0</v>
      </c>
      <c r="Y1019" s="271"/>
      <c r="Z1019" s="271"/>
      <c r="AB1019" s="273" t="str">
        <f t="shared" ref="AB1019:AB1050" si="149">B1019&amp;C1019</f>
        <v/>
      </c>
    </row>
    <row r="1020" spans="1:28" s="272" customFormat="1" ht="20.399999999999999">
      <c r="A1020" s="214"/>
      <c r="B1020" s="215" t="s">
        <v>15618</v>
      </c>
      <c r="C1020" s="354" t="s">
        <v>15618</v>
      </c>
      <c r="D1020" s="278"/>
      <c r="E1020" s="215" t="s">
        <v>15618</v>
      </c>
      <c r="F1020" s="215" t="s">
        <v>15618</v>
      </c>
      <c r="G1020" s="215" t="s">
        <v>15618</v>
      </c>
      <c r="H1020" s="355" t="s">
        <v>15618</v>
      </c>
      <c r="I1020" s="356" t="s">
        <v>15618</v>
      </c>
      <c r="J1020" s="356" t="s">
        <v>15618</v>
      </c>
      <c r="K1020" s="357"/>
      <c r="L1020" s="357"/>
      <c r="M1020" s="357"/>
      <c r="N1020" s="357"/>
      <c r="O1020" s="357"/>
      <c r="P1020" s="358"/>
      <c r="Q1020" s="35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si="148"/>
        <v>0</v>
      </c>
      <c r="Y1020" s="271"/>
      <c r="Z1020" s="271"/>
      <c r="AB1020" s="273" t="str">
        <f t="shared" si="149"/>
        <v/>
      </c>
    </row>
    <row r="1021" spans="1:28" s="272" customFormat="1" ht="20.399999999999999">
      <c r="A1021" s="214"/>
      <c r="B1021" s="215" t="s">
        <v>15618</v>
      </c>
      <c r="C1021" s="354" t="s">
        <v>15618</v>
      </c>
      <c r="D1021" s="278"/>
      <c r="E1021" s="215" t="s">
        <v>15618</v>
      </c>
      <c r="F1021" s="215" t="s">
        <v>15618</v>
      </c>
      <c r="G1021" s="215" t="s">
        <v>15618</v>
      </c>
      <c r="H1021" s="355" t="s">
        <v>15618</v>
      </c>
      <c r="I1021" s="356" t="s">
        <v>15618</v>
      </c>
      <c r="J1021" s="356" t="s">
        <v>15618</v>
      </c>
      <c r="K1021" s="357"/>
      <c r="L1021" s="357"/>
      <c r="M1021" s="357"/>
      <c r="N1021" s="357"/>
      <c r="O1021" s="357"/>
      <c r="P1021" s="358"/>
      <c r="Q1021" s="35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si="148"/>
        <v>0</v>
      </c>
      <c r="Y1021" s="271"/>
      <c r="Z1021" s="271"/>
      <c r="AB1021" s="273" t="str">
        <f t="shared" si="149"/>
        <v/>
      </c>
    </row>
    <row r="1022" spans="1:28" s="272" customFormat="1" ht="20.399999999999999">
      <c r="A1022" s="214"/>
      <c r="B1022" s="215" t="s">
        <v>15618</v>
      </c>
      <c r="C1022" s="354" t="s">
        <v>15618</v>
      </c>
      <c r="D1022" s="278"/>
      <c r="E1022" s="215" t="s">
        <v>15618</v>
      </c>
      <c r="F1022" s="215" t="s">
        <v>15618</v>
      </c>
      <c r="G1022" s="215" t="s">
        <v>15618</v>
      </c>
      <c r="H1022" s="355" t="s">
        <v>15618</v>
      </c>
      <c r="I1022" s="356" t="s">
        <v>15618</v>
      </c>
      <c r="J1022" s="356" t="s">
        <v>15618</v>
      </c>
      <c r="K1022" s="357"/>
      <c r="L1022" s="357"/>
      <c r="M1022" s="357"/>
      <c r="N1022" s="357"/>
      <c r="O1022" s="357"/>
      <c r="P1022" s="358"/>
      <c r="Q1022" s="35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si="148"/>
        <v>0</v>
      </c>
      <c r="Y1022" s="271"/>
      <c r="Z1022" s="271"/>
      <c r="AB1022" s="273" t="str">
        <f t="shared" si="149"/>
        <v/>
      </c>
    </row>
    <row r="1023" spans="1:28" s="272" customFormat="1" ht="20.399999999999999">
      <c r="A1023" s="214"/>
      <c r="B1023" s="215" t="s">
        <v>15618</v>
      </c>
      <c r="C1023" s="354" t="s">
        <v>15618</v>
      </c>
      <c r="D1023" s="278"/>
      <c r="E1023" s="215" t="s">
        <v>15618</v>
      </c>
      <c r="F1023" s="215" t="s">
        <v>15618</v>
      </c>
      <c r="G1023" s="215" t="s">
        <v>15618</v>
      </c>
      <c r="H1023" s="355" t="s">
        <v>15618</v>
      </c>
      <c r="I1023" s="356" t="s">
        <v>15618</v>
      </c>
      <c r="J1023" s="356" t="s">
        <v>15618</v>
      </c>
      <c r="K1023" s="357"/>
      <c r="L1023" s="357"/>
      <c r="M1023" s="357"/>
      <c r="N1023" s="357"/>
      <c r="O1023" s="357"/>
      <c r="P1023" s="358"/>
      <c r="Q1023" s="35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si="148"/>
        <v>0</v>
      </c>
      <c r="Y1023" s="271"/>
      <c r="Z1023" s="271"/>
      <c r="AB1023" s="273" t="str">
        <f t="shared" si="149"/>
        <v/>
      </c>
    </row>
    <row r="1024" spans="1:28" s="272" customFormat="1" ht="20.399999999999999">
      <c r="A1024" s="214"/>
      <c r="B1024" s="215" t="s">
        <v>15618</v>
      </c>
      <c r="C1024" s="354" t="s">
        <v>15618</v>
      </c>
      <c r="D1024" s="278"/>
      <c r="E1024" s="215" t="s">
        <v>15618</v>
      </c>
      <c r="F1024" s="215" t="s">
        <v>15618</v>
      </c>
      <c r="G1024" s="215" t="s">
        <v>15618</v>
      </c>
      <c r="H1024" s="355" t="s">
        <v>15618</v>
      </c>
      <c r="I1024" s="356" t="s">
        <v>15618</v>
      </c>
      <c r="J1024" s="356" t="s">
        <v>15618</v>
      </c>
      <c r="K1024" s="357"/>
      <c r="L1024" s="357"/>
      <c r="M1024" s="357"/>
      <c r="N1024" s="357"/>
      <c r="O1024" s="357"/>
      <c r="P1024" s="358"/>
      <c r="Q1024" s="35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si="148"/>
        <v>0</v>
      </c>
      <c r="Y1024" s="271"/>
      <c r="Z1024" s="271"/>
      <c r="AB1024" s="273" t="str">
        <f t="shared" si="149"/>
        <v/>
      </c>
    </row>
    <row r="1025" spans="1:28" s="272" customFormat="1" ht="20.399999999999999">
      <c r="A1025" s="214"/>
      <c r="B1025" s="215" t="s">
        <v>15618</v>
      </c>
      <c r="C1025" s="354" t="s">
        <v>15618</v>
      </c>
      <c r="D1025" s="278"/>
      <c r="E1025" s="215" t="s">
        <v>15618</v>
      </c>
      <c r="F1025" s="215" t="s">
        <v>15618</v>
      </c>
      <c r="G1025" s="215" t="s">
        <v>15618</v>
      </c>
      <c r="H1025" s="355" t="s">
        <v>15618</v>
      </c>
      <c r="I1025" s="356" t="s">
        <v>15618</v>
      </c>
      <c r="J1025" s="356" t="s">
        <v>15618</v>
      </c>
      <c r="K1025" s="357"/>
      <c r="L1025" s="357"/>
      <c r="M1025" s="357"/>
      <c r="N1025" s="357"/>
      <c r="O1025" s="357"/>
      <c r="P1025" s="358"/>
      <c r="Q1025" s="35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si="148"/>
        <v>0</v>
      </c>
      <c r="Y1025" s="271"/>
      <c r="Z1025" s="271"/>
      <c r="AB1025" s="273" t="str">
        <f t="shared" si="149"/>
        <v/>
      </c>
    </row>
    <row r="1026" spans="1:28" s="272" customFormat="1" ht="20.399999999999999">
      <c r="A1026" s="214"/>
      <c r="B1026" s="215" t="s">
        <v>15618</v>
      </c>
      <c r="C1026" s="354" t="s">
        <v>15618</v>
      </c>
      <c r="D1026" s="278"/>
      <c r="E1026" s="215" t="s">
        <v>15618</v>
      </c>
      <c r="F1026" s="215" t="s">
        <v>15618</v>
      </c>
      <c r="G1026" s="215" t="s">
        <v>15618</v>
      </c>
      <c r="H1026" s="355" t="s">
        <v>15618</v>
      </c>
      <c r="I1026" s="356" t="s">
        <v>15618</v>
      </c>
      <c r="J1026" s="356" t="s">
        <v>15618</v>
      </c>
      <c r="K1026" s="357"/>
      <c r="L1026" s="357"/>
      <c r="M1026" s="357"/>
      <c r="N1026" s="357"/>
      <c r="O1026" s="357"/>
      <c r="P1026" s="358"/>
      <c r="Q1026" s="35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si="148"/>
        <v>0</v>
      </c>
      <c r="Y1026" s="271"/>
      <c r="Z1026" s="271"/>
      <c r="AB1026" s="273" t="str">
        <f t="shared" si="149"/>
        <v/>
      </c>
    </row>
    <row r="1027" spans="1:28" s="272" customFormat="1" ht="20.399999999999999">
      <c r="A1027" s="214"/>
      <c r="B1027" s="215" t="s">
        <v>15618</v>
      </c>
      <c r="C1027" s="354" t="s">
        <v>15618</v>
      </c>
      <c r="D1027" s="278"/>
      <c r="E1027" s="215" t="s">
        <v>15618</v>
      </c>
      <c r="F1027" s="215" t="s">
        <v>15618</v>
      </c>
      <c r="G1027" s="215" t="s">
        <v>15618</v>
      </c>
      <c r="H1027" s="355" t="s">
        <v>15618</v>
      </c>
      <c r="I1027" s="356" t="s">
        <v>15618</v>
      </c>
      <c r="J1027" s="356" t="s">
        <v>15618</v>
      </c>
      <c r="K1027" s="357"/>
      <c r="L1027" s="357"/>
      <c r="M1027" s="357"/>
      <c r="N1027" s="357"/>
      <c r="O1027" s="357"/>
      <c r="P1027" s="358"/>
      <c r="Q1027" s="35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si="148"/>
        <v>0</v>
      </c>
      <c r="Y1027" s="271"/>
      <c r="Z1027" s="271"/>
      <c r="AB1027" s="273" t="str">
        <f t="shared" si="149"/>
        <v/>
      </c>
    </row>
    <row r="1028" spans="1:28" s="272" customFormat="1" ht="20.399999999999999">
      <c r="A1028" s="214"/>
      <c r="B1028" s="215" t="s">
        <v>15618</v>
      </c>
      <c r="C1028" s="354" t="s">
        <v>15618</v>
      </c>
      <c r="D1028" s="278"/>
      <c r="E1028" s="215" t="s">
        <v>15618</v>
      </c>
      <c r="F1028" s="215" t="s">
        <v>15618</v>
      </c>
      <c r="G1028" s="215" t="s">
        <v>15618</v>
      </c>
      <c r="H1028" s="355" t="s">
        <v>15618</v>
      </c>
      <c r="I1028" s="356" t="s">
        <v>15618</v>
      </c>
      <c r="J1028" s="356" t="s">
        <v>15618</v>
      </c>
      <c r="K1028" s="357"/>
      <c r="L1028" s="357"/>
      <c r="M1028" s="357"/>
      <c r="N1028" s="357"/>
      <c r="O1028" s="357"/>
      <c r="P1028" s="358"/>
      <c r="Q1028" s="35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si="148"/>
        <v>0</v>
      </c>
      <c r="Y1028" s="271"/>
      <c r="Z1028" s="271"/>
      <c r="AB1028" s="273" t="str">
        <f t="shared" si="149"/>
        <v/>
      </c>
    </row>
    <row r="1029" spans="1:28" s="272" customFormat="1" ht="20.399999999999999">
      <c r="A1029" s="214"/>
      <c r="B1029" s="215" t="s">
        <v>15618</v>
      </c>
      <c r="C1029" s="354" t="s">
        <v>15618</v>
      </c>
      <c r="D1029" s="278"/>
      <c r="E1029" s="215" t="s">
        <v>15618</v>
      </c>
      <c r="F1029" s="215" t="s">
        <v>15618</v>
      </c>
      <c r="G1029" s="215" t="s">
        <v>15618</v>
      </c>
      <c r="H1029" s="355" t="s">
        <v>15618</v>
      </c>
      <c r="I1029" s="356" t="s">
        <v>15618</v>
      </c>
      <c r="J1029" s="356" t="s">
        <v>15618</v>
      </c>
      <c r="K1029" s="357"/>
      <c r="L1029" s="357"/>
      <c r="M1029" s="357"/>
      <c r="N1029" s="357"/>
      <c r="O1029" s="357"/>
      <c r="P1029" s="358"/>
      <c r="Q1029" s="35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si="148"/>
        <v>0</v>
      </c>
      <c r="Y1029" s="271"/>
      <c r="Z1029" s="271"/>
      <c r="AB1029" s="273" t="str">
        <f t="shared" si="149"/>
        <v/>
      </c>
    </row>
    <row r="1030" spans="1:28" s="272" customFormat="1" ht="20.399999999999999">
      <c r="A1030" s="214"/>
      <c r="B1030" s="215" t="s">
        <v>15618</v>
      </c>
      <c r="C1030" s="354" t="s">
        <v>15618</v>
      </c>
      <c r="D1030" s="278"/>
      <c r="E1030" s="215" t="s">
        <v>15618</v>
      </c>
      <c r="F1030" s="215" t="s">
        <v>15618</v>
      </c>
      <c r="G1030" s="215" t="s">
        <v>15618</v>
      </c>
      <c r="H1030" s="355" t="s">
        <v>15618</v>
      </c>
      <c r="I1030" s="356" t="s">
        <v>15618</v>
      </c>
      <c r="J1030" s="356" t="s">
        <v>15618</v>
      </c>
      <c r="K1030" s="357"/>
      <c r="L1030" s="357"/>
      <c r="M1030" s="357"/>
      <c r="N1030" s="357"/>
      <c r="O1030" s="357"/>
      <c r="P1030" s="358"/>
      <c r="Q1030" s="35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si="148"/>
        <v>0</v>
      </c>
      <c r="Y1030" s="271"/>
      <c r="Z1030" s="271"/>
      <c r="AB1030" s="273" t="str">
        <f t="shared" si="149"/>
        <v/>
      </c>
    </row>
    <row r="1031" spans="1:28" s="272" customFormat="1" ht="20.399999999999999">
      <c r="A1031" s="214"/>
      <c r="B1031" s="215" t="s">
        <v>15618</v>
      </c>
      <c r="C1031" s="354" t="s">
        <v>15618</v>
      </c>
      <c r="D1031" s="278"/>
      <c r="E1031" s="215" t="s">
        <v>15618</v>
      </c>
      <c r="F1031" s="215" t="s">
        <v>15618</v>
      </c>
      <c r="G1031" s="215" t="s">
        <v>15618</v>
      </c>
      <c r="H1031" s="355" t="s">
        <v>15618</v>
      </c>
      <c r="I1031" s="356" t="s">
        <v>15618</v>
      </c>
      <c r="J1031" s="356" t="s">
        <v>15618</v>
      </c>
      <c r="K1031" s="357"/>
      <c r="L1031" s="357"/>
      <c r="M1031" s="357"/>
      <c r="N1031" s="357"/>
      <c r="O1031" s="357"/>
      <c r="P1031" s="358"/>
      <c r="Q1031" s="35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si="148"/>
        <v>0</v>
      </c>
      <c r="Y1031" s="271"/>
      <c r="Z1031" s="271"/>
      <c r="AB1031" s="273" t="str">
        <f t="shared" si="149"/>
        <v/>
      </c>
    </row>
    <row r="1032" spans="1:28" s="272" customFormat="1" ht="20.399999999999999">
      <c r="A1032" s="214"/>
      <c r="B1032" s="215" t="s">
        <v>15618</v>
      </c>
      <c r="C1032" s="354" t="s">
        <v>15618</v>
      </c>
      <c r="D1032" s="278"/>
      <c r="E1032" s="215" t="s">
        <v>15618</v>
      </c>
      <c r="F1032" s="215" t="s">
        <v>15618</v>
      </c>
      <c r="G1032" s="215" t="s">
        <v>15618</v>
      </c>
      <c r="H1032" s="355" t="s">
        <v>15618</v>
      </c>
      <c r="I1032" s="356" t="s">
        <v>15618</v>
      </c>
      <c r="J1032" s="356" t="s">
        <v>15618</v>
      </c>
      <c r="K1032" s="357"/>
      <c r="L1032" s="357"/>
      <c r="M1032" s="357"/>
      <c r="N1032" s="357"/>
      <c r="O1032" s="357"/>
      <c r="P1032" s="358"/>
      <c r="Q1032" s="35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si="148"/>
        <v>0</v>
      </c>
      <c r="Y1032" s="271"/>
      <c r="Z1032" s="271"/>
      <c r="AB1032" s="273" t="str">
        <f t="shared" si="149"/>
        <v/>
      </c>
    </row>
    <row r="1033" spans="1:28" s="272" customFormat="1" ht="20.399999999999999">
      <c r="A1033" s="214"/>
      <c r="B1033" s="215" t="s">
        <v>15618</v>
      </c>
      <c r="C1033" s="354" t="s">
        <v>15618</v>
      </c>
      <c r="D1033" s="278"/>
      <c r="E1033" s="215" t="s">
        <v>15618</v>
      </c>
      <c r="F1033" s="215" t="s">
        <v>15618</v>
      </c>
      <c r="G1033" s="215" t="s">
        <v>15618</v>
      </c>
      <c r="H1033" s="355" t="s">
        <v>15618</v>
      </c>
      <c r="I1033" s="356" t="s">
        <v>15618</v>
      </c>
      <c r="J1033" s="356" t="s">
        <v>15618</v>
      </c>
      <c r="K1033" s="357"/>
      <c r="L1033" s="357"/>
      <c r="M1033" s="357"/>
      <c r="N1033" s="357"/>
      <c r="O1033" s="357"/>
      <c r="P1033" s="358"/>
      <c r="Q1033" s="35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si="148"/>
        <v>0</v>
      </c>
      <c r="Y1033" s="271"/>
      <c r="Z1033" s="271"/>
      <c r="AB1033" s="273" t="str">
        <f t="shared" si="149"/>
        <v/>
      </c>
    </row>
    <row r="1034" spans="1:28" s="272" customFormat="1" ht="20.399999999999999">
      <c r="A1034" s="214"/>
      <c r="B1034" s="215" t="s">
        <v>15618</v>
      </c>
      <c r="C1034" s="354" t="s">
        <v>15618</v>
      </c>
      <c r="D1034" s="278"/>
      <c r="E1034" s="215" t="s">
        <v>15618</v>
      </c>
      <c r="F1034" s="215" t="s">
        <v>15618</v>
      </c>
      <c r="G1034" s="215" t="s">
        <v>15618</v>
      </c>
      <c r="H1034" s="355" t="s">
        <v>15618</v>
      </c>
      <c r="I1034" s="356" t="s">
        <v>15618</v>
      </c>
      <c r="J1034" s="356" t="s">
        <v>15618</v>
      </c>
      <c r="K1034" s="357"/>
      <c r="L1034" s="357"/>
      <c r="M1034" s="357"/>
      <c r="N1034" s="357"/>
      <c r="O1034" s="357"/>
      <c r="P1034" s="358"/>
      <c r="Q1034" s="35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si="148"/>
        <v>0</v>
      </c>
      <c r="Y1034" s="271"/>
      <c r="Z1034" s="271"/>
      <c r="AB1034" s="273" t="str">
        <f t="shared" si="149"/>
        <v/>
      </c>
    </row>
    <row r="1035" spans="1:28" s="272" customFormat="1" ht="20.399999999999999">
      <c r="A1035" s="214"/>
      <c r="B1035" s="215" t="s">
        <v>15618</v>
      </c>
      <c r="C1035" s="354" t="s">
        <v>15618</v>
      </c>
      <c r="D1035" s="278"/>
      <c r="E1035" s="215" t="s">
        <v>15618</v>
      </c>
      <c r="F1035" s="215" t="s">
        <v>15618</v>
      </c>
      <c r="G1035" s="215" t="s">
        <v>15618</v>
      </c>
      <c r="H1035" s="355" t="s">
        <v>15618</v>
      </c>
      <c r="I1035" s="356" t="s">
        <v>15618</v>
      </c>
      <c r="J1035" s="356" t="s">
        <v>15618</v>
      </c>
      <c r="K1035" s="357"/>
      <c r="L1035" s="357"/>
      <c r="M1035" s="357"/>
      <c r="N1035" s="357"/>
      <c r="O1035" s="357"/>
      <c r="P1035" s="358"/>
      <c r="Q1035" s="35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si="148"/>
        <v>0</v>
      </c>
      <c r="Y1035" s="271"/>
      <c r="Z1035" s="271"/>
      <c r="AB1035" s="273" t="str">
        <f t="shared" si="149"/>
        <v/>
      </c>
    </row>
    <row r="1036" spans="1:28" s="272" customFormat="1" ht="20.399999999999999">
      <c r="A1036" s="214"/>
      <c r="B1036" s="215" t="s">
        <v>15618</v>
      </c>
      <c r="C1036" s="354" t="s">
        <v>15618</v>
      </c>
      <c r="D1036" s="278"/>
      <c r="E1036" s="215" t="s">
        <v>15618</v>
      </c>
      <c r="F1036" s="215" t="s">
        <v>15618</v>
      </c>
      <c r="G1036" s="215" t="s">
        <v>15618</v>
      </c>
      <c r="H1036" s="355" t="s">
        <v>15618</v>
      </c>
      <c r="I1036" s="356" t="s">
        <v>15618</v>
      </c>
      <c r="J1036" s="356" t="s">
        <v>15618</v>
      </c>
      <c r="K1036" s="357"/>
      <c r="L1036" s="357"/>
      <c r="M1036" s="357"/>
      <c r="N1036" s="357"/>
      <c r="O1036" s="357"/>
      <c r="P1036" s="358"/>
      <c r="Q1036" s="35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si="148"/>
        <v>0</v>
      </c>
      <c r="Y1036" s="271"/>
      <c r="Z1036" s="271"/>
      <c r="AB1036" s="273" t="str">
        <f t="shared" si="149"/>
        <v/>
      </c>
    </row>
    <row r="1037" spans="1:28" s="272" customFormat="1" ht="20.399999999999999">
      <c r="A1037" s="214"/>
      <c r="B1037" s="215" t="s">
        <v>15618</v>
      </c>
      <c r="C1037" s="354" t="s">
        <v>15618</v>
      </c>
      <c r="D1037" s="278"/>
      <c r="E1037" s="215" t="s">
        <v>15618</v>
      </c>
      <c r="F1037" s="215" t="s">
        <v>15618</v>
      </c>
      <c r="G1037" s="215" t="s">
        <v>15618</v>
      </c>
      <c r="H1037" s="355" t="s">
        <v>15618</v>
      </c>
      <c r="I1037" s="356" t="s">
        <v>15618</v>
      </c>
      <c r="J1037" s="356" t="s">
        <v>15618</v>
      </c>
      <c r="K1037" s="357"/>
      <c r="L1037" s="357"/>
      <c r="M1037" s="357"/>
      <c r="N1037" s="357"/>
      <c r="O1037" s="357"/>
      <c r="P1037" s="358"/>
      <c r="Q1037" s="35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si="148"/>
        <v>0</v>
      </c>
      <c r="Y1037" s="271"/>
      <c r="Z1037" s="271"/>
      <c r="AB1037" s="273" t="str">
        <f t="shared" si="149"/>
        <v/>
      </c>
    </row>
    <row r="1038" spans="1:28" s="272" customFormat="1" ht="20.399999999999999">
      <c r="A1038" s="214"/>
      <c r="B1038" s="215" t="s">
        <v>15618</v>
      </c>
      <c r="C1038" s="354" t="s">
        <v>15618</v>
      </c>
      <c r="D1038" s="278"/>
      <c r="E1038" s="215" t="s">
        <v>15618</v>
      </c>
      <c r="F1038" s="215" t="s">
        <v>15618</v>
      </c>
      <c r="G1038" s="215" t="s">
        <v>15618</v>
      </c>
      <c r="H1038" s="355" t="s">
        <v>15618</v>
      </c>
      <c r="I1038" s="356" t="s">
        <v>15618</v>
      </c>
      <c r="J1038" s="356" t="s">
        <v>15618</v>
      </c>
      <c r="K1038" s="357"/>
      <c r="L1038" s="357"/>
      <c r="M1038" s="357"/>
      <c r="N1038" s="357"/>
      <c r="O1038" s="357"/>
      <c r="P1038" s="358"/>
      <c r="Q1038" s="35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si="148"/>
        <v>0</v>
      </c>
      <c r="Y1038" s="271"/>
      <c r="Z1038" s="271"/>
      <c r="AB1038" s="273" t="str">
        <f t="shared" si="149"/>
        <v/>
      </c>
    </row>
    <row r="1039" spans="1:28" s="272" customFormat="1" ht="20.399999999999999">
      <c r="A1039" s="214"/>
      <c r="B1039" s="215" t="s">
        <v>15618</v>
      </c>
      <c r="C1039" s="354" t="s">
        <v>15618</v>
      </c>
      <c r="D1039" s="278"/>
      <c r="E1039" s="215" t="s">
        <v>15618</v>
      </c>
      <c r="F1039" s="215" t="s">
        <v>15618</v>
      </c>
      <c r="G1039" s="215" t="s">
        <v>15618</v>
      </c>
      <c r="H1039" s="355" t="s">
        <v>15618</v>
      </c>
      <c r="I1039" s="356" t="s">
        <v>15618</v>
      </c>
      <c r="J1039" s="356" t="s">
        <v>15618</v>
      </c>
      <c r="K1039" s="357"/>
      <c r="L1039" s="357"/>
      <c r="M1039" s="357"/>
      <c r="N1039" s="357"/>
      <c r="O1039" s="357"/>
      <c r="P1039" s="358"/>
      <c r="Q1039" s="35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si="148"/>
        <v>0</v>
      </c>
      <c r="Y1039" s="271"/>
      <c r="Z1039" s="271"/>
      <c r="AB1039" s="273" t="str">
        <f t="shared" si="149"/>
        <v/>
      </c>
    </row>
    <row r="1040" spans="1:28" s="272" customFormat="1" ht="20.399999999999999">
      <c r="A1040" s="214"/>
      <c r="B1040" s="215" t="s">
        <v>15618</v>
      </c>
      <c r="C1040" s="354" t="s">
        <v>15618</v>
      </c>
      <c r="D1040" s="278"/>
      <c r="E1040" s="215" t="s">
        <v>15618</v>
      </c>
      <c r="F1040" s="215" t="s">
        <v>15618</v>
      </c>
      <c r="G1040" s="215" t="s">
        <v>15618</v>
      </c>
      <c r="H1040" s="355" t="s">
        <v>15618</v>
      </c>
      <c r="I1040" s="356" t="s">
        <v>15618</v>
      </c>
      <c r="J1040" s="356" t="s">
        <v>15618</v>
      </c>
      <c r="K1040" s="357"/>
      <c r="L1040" s="357"/>
      <c r="M1040" s="357"/>
      <c r="N1040" s="357"/>
      <c r="O1040" s="357"/>
      <c r="P1040" s="358"/>
      <c r="Q1040" s="35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si="148"/>
        <v>0</v>
      </c>
      <c r="Y1040" s="271"/>
      <c r="Z1040" s="271"/>
      <c r="AB1040" s="273" t="str">
        <f t="shared" si="149"/>
        <v/>
      </c>
    </row>
    <row r="1041" spans="1:28" s="272" customFormat="1" ht="20.399999999999999">
      <c r="A1041" s="214"/>
      <c r="B1041" s="215" t="s">
        <v>15618</v>
      </c>
      <c r="C1041" s="354" t="s">
        <v>15618</v>
      </c>
      <c r="D1041" s="278"/>
      <c r="E1041" s="215" t="s">
        <v>15618</v>
      </c>
      <c r="F1041" s="215" t="s">
        <v>15618</v>
      </c>
      <c r="G1041" s="215" t="s">
        <v>15618</v>
      </c>
      <c r="H1041" s="355" t="s">
        <v>15618</v>
      </c>
      <c r="I1041" s="356" t="s">
        <v>15618</v>
      </c>
      <c r="J1041" s="356" t="s">
        <v>15618</v>
      </c>
      <c r="K1041" s="357"/>
      <c r="L1041" s="357"/>
      <c r="M1041" s="357"/>
      <c r="N1041" s="357"/>
      <c r="O1041" s="357"/>
      <c r="P1041" s="358"/>
      <c r="Q1041" s="35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si="148"/>
        <v>0</v>
      </c>
      <c r="Y1041" s="271"/>
      <c r="Z1041" s="271"/>
      <c r="AB1041" s="273" t="str">
        <f t="shared" si="149"/>
        <v/>
      </c>
    </row>
    <row r="1042" spans="1:28" s="272" customFormat="1" ht="20.399999999999999">
      <c r="A1042" s="214"/>
      <c r="B1042" s="215" t="s">
        <v>15618</v>
      </c>
      <c r="C1042" s="354" t="s">
        <v>15618</v>
      </c>
      <c r="D1042" s="278"/>
      <c r="E1042" s="215" t="s">
        <v>15618</v>
      </c>
      <c r="F1042" s="215" t="s">
        <v>15618</v>
      </c>
      <c r="G1042" s="215" t="s">
        <v>15618</v>
      </c>
      <c r="H1042" s="355" t="s">
        <v>15618</v>
      </c>
      <c r="I1042" s="356" t="s">
        <v>15618</v>
      </c>
      <c r="J1042" s="356" t="s">
        <v>15618</v>
      </c>
      <c r="K1042" s="357"/>
      <c r="L1042" s="357"/>
      <c r="M1042" s="357"/>
      <c r="N1042" s="357"/>
      <c r="O1042" s="357"/>
      <c r="P1042" s="358"/>
      <c r="Q1042" s="35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si="148"/>
        <v>0</v>
      </c>
      <c r="Y1042" s="271"/>
      <c r="Z1042" s="271"/>
      <c r="AB1042" s="273" t="str">
        <f t="shared" si="149"/>
        <v/>
      </c>
    </row>
    <row r="1043" spans="1:28" s="272" customFormat="1" ht="20.399999999999999">
      <c r="A1043" s="214"/>
      <c r="B1043" s="215" t="s">
        <v>15618</v>
      </c>
      <c r="C1043" s="354" t="s">
        <v>15618</v>
      </c>
      <c r="D1043" s="278"/>
      <c r="E1043" s="215" t="s">
        <v>15618</v>
      </c>
      <c r="F1043" s="215" t="s">
        <v>15618</v>
      </c>
      <c r="G1043" s="215" t="s">
        <v>15618</v>
      </c>
      <c r="H1043" s="355" t="s">
        <v>15618</v>
      </c>
      <c r="I1043" s="356" t="s">
        <v>15618</v>
      </c>
      <c r="J1043" s="356" t="s">
        <v>15618</v>
      </c>
      <c r="K1043" s="357"/>
      <c r="L1043" s="357"/>
      <c r="M1043" s="357"/>
      <c r="N1043" s="357"/>
      <c r="O1043" s="357"/>
      <c r="P1043" s="358"/>
      <c r="Q1043" s="35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si="148"/>
        <v>0</v>
      </c>
      <c r="Y1043" s="271"/>
      <c r="Z1043" s="271"/>
      <c r="AB1043" s="273" t="str">
        <f t="shared" si="149"/>
        <v/>
      </c>
    </row>
    <row r="1044" spans="1:28" s="272" customFormat="1" ht="20.399999999999999">
      <c r="A1044" s="214"/>
      <c r="B1044" s="215" t="s">
        <v>15618</v>
      </c>
      <c r="C1044" s="354" t="s">
        <v>15618</v>
      </c>
      <c r="D1044" s="278"/>
      <c r="E1044" s="215" t="s">
        <v>15618</v>
      </c>
      <c r="F1044" s="215" t="s">
        <v>15618</v>
      </c>
      <c r="G1044" s="215" t="s">
        <v>15618</v>
      </c>
      <c r="H1044" s="355" t="s">
        <v>15618</v>
      </c>
      <c r="I1044" s="356" t="s">
        <v>15618</v>
      </c>
      <c r="J1044" s="356" t="s">
        <v>15618</v>
      </c>
      <c r="K1044" s="357"/>
      <c r="L1044" s="357"/>
      <c r="M1044" s="357"/>
      <c r="N1044" s="357"/>
      <c r="O1044" s="357"/>
      <c r="P1044" s="358"/>
      <c r="Q1044" s="35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si="148"/>
        <v>0</v>
      </c>
      <c r="Y1044" s="271"/>
      <c r="Z1044" s="271"/>
      <c r="AB1044" s="273" t="str">
        <f t="shared" si="149"/>
        <v/>
      </c>
    </row>
    <row r="1045" spans="1:28" s="272" customFormat="1" ht="20.399999999999999">
      <c r="A1045" s="214"/>
      <c r="B1045" s="215" t="s">
        <v>15618</v>
      </c>
      <c r="C1045" s="354" t="s">
        <v>15618</v>
      </c>
      <c r="D1045" s="278"/>
      <c r="E1045" s="215" t="s">
        <v>15618</v>
      </c>
      <c r="F1045" s="215" t="s">
        <v>15618</v>
      </c>
      <c r="G1045" s="215" t="s">
        <v>15618</v>
      </c>
      <c r="H1045" s="355" t="s">
        <v>15618</v>
      </c>
      <c r="I1045" s="356" t="s">
        <v>15618</v>
      </c>
      <c r="J1045" s="356" t="s">
        <v>15618</v>
      </c>
      <c r="K1045" s="357"/>
      <c r="L1045" s="357"/>
      <c r="M1045" s="357"/>
      <c r="N1045" s="357"/>
      <c r="O1045" s="357"/>
      <c r="P1045" s="358"/>
      <c r="Q1045" s="35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si="148"/>
        <v>0</v>
      </c>
      <c r="Y1045" s="271"/>
      <c r="Z1045" s="271"/>
      <c r="AB1045" s="273" t="str">
        <f t="shared" si="149"/>
        <v/>
      </c>
    </row>
    <row r="1046" spans="1:28" s="272" customFormat="1" ht="20.399999999999999">
      <c r="A1046" s="214"/>
      <c r="B1046" s="215" t="s">
        <v>15618</v>
      </c>
      <c r="C1046" s="354" t="s">
        <v>15618</v>
      </c>
      <c r="D1046" s="278"/>
      <c r="E1046" s="215" t="s">
        <v>15618</v>
      </c>
      <c r="F1046" s="215" t="s">
        <v>15618</v>
      </c>
      <c r="G1046" s="215" t="s">
        <v>15618</v>
      </c>
      <c r="H1046" s="355" t="s">
        <v>15618</v>
      </c>
      <c r="I1046" s="356" t="s">
        <v>15618</v>
      </c>
      <c r="J1046" s="356" t="s">
        <v>15618</v>
      </c>
      <c r="K1046" s="357"/>
      <c r="L1046" s="357"/>
      <c r="M1046" s="357"/>
      <c r="N1046" s="357"/>
      <c r="O1046" s="357"/>
      <c r="P1046" s="358"/>
      <c r="Q1046" s="35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si="148"/>
        <v>0</v>
      </c>
      <c r="Y1046" s="271"/>
      <c r="Z1046" s="271"/>
      <c r="AB1046" s="273" t="str">
        <f t="shared" si="149"/>
        <v/>
      </c>
    </row>
    <row r="1047" spans="1:28" s="272" customFormat="1" ht="20.399999999999999">
      <c r="A1047" s="214"/>
      <c r="B1047" s="215" t="s">
        <v>15618</v>
      </c>
      <c r="C1047" s="354" t="s">
        <v>15618</v>
      </c>
      <c r="D1047" s="278"/>
      <c r="E1047" s="215" t="s">
        <v>15618</v>
      </c>
      <c r="F1047" s="215" t="s">
        <v>15618</v>
      </c>
      <c r="G1047" s="215" t="s">
        <v>15618</v>
      </c>
      <c r="H1047" s="355" t="s">
        <v>15618</v>
      </c>
      <c r="I1047" s="356" t="s">
        <v>15618</v>
      </c>
      <c r="J1047" s="356" t="s">
        <v>15618</v>
      </c>
      <c r="K1047" s="357"/>
      <c r="L1047" s="357"/>
      <c r="M1047" s="357"/>
      <c r="N1047" s="357"/>
      <c r="O1047" s="357"/>
      <c r="P1047" s="358"/>
      <c r="Q1047" s="35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si="148"/>
        <v>0</v>
      </c>
      <c r="Y1047" s="271"/>
      <c r="Z1047" s="271"/>
      <c r="AB1047" s="273" t="str">
        <f t="shared" si="149"/>
        <v/>
      </c>
    </row>
    <row r="1048" spans="1:28" s="272" customFormat="1" ht="20.399999999999999">
      <c r="A1048" s="214"/>
      <c r="B1048" s="215" t="s">
        <v>15618</v>
      </c>
      <c r="C1048" s="354" t="s">
        <v>15618</v>
      </c>
      <c r="D1048" s="278"/>
      <c r="E1048" s="215" t="s">
        <v>15618</v>
      </c>
      <c r="F1048" s="215" t="s">
        <v>15618</v>
      </c>
      <c r="G1048" s="215" t="s">
        <v>15618</v>
      </c>
      <c r="H1048" s="355" t="s">
        <v>15618</v>
      </c>
      <c r="I1048" s="356" t="s">
        <v>15618</v>
      </c>
      <c r="J1048" s="356" t="s">
        <v>15618</v>
      </c>
      <c r="K1048" s="357"/>
      <c r="L1048" s="357"/>
      <c r="M1048" s="357"/>
      <c r="N1048" s="357"/>
      <c r="O1048" s="357"/>
      <c r="P1048" s="358"/>
      <c r="Q1048" s="35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si="148"/>
        <v>0</v>
      </c>
      <c r="Y1048" s="271"/>
      <c r="Z1048" s="271"/>
      <c r="AB1048" s="273" t="str">
        <f t="shared" si="149"/>
        <v/>
      </c>
    </row>
    <row r="1049" spans="1:28" s="272" customFormat="1" ht="20.399999999999999">
      <c r="A1049" s="214"/>
      <c r="B1049" s="215" t="s">
        <v>15618</v>
      </c>
      <c r="C1049" s="354" t="s">
        <v>15618</v>
      </c>
      <c r="D1049" s="278"/>
      <c r="E1049" s="215" t="s">
        <v>15618</v>
      </c>
      <c r="F1049" s="215" t="s">
        <v>15618</v>
      </c>
      <c r="G1049" s="215" t="s">
        <v>15618</v>
      </c>
      <c r="H1049" s="355" t="s">
        <v>15618</v>
      </c>
      <c r="I1049" s="356" t="s">
        <v>15618</v>
      </c>
      <c r="J1049" s="356" t="s">
        <v>15618</v>
      </c>
      <c r="K1049" s="357"/>
      <c r="L1049" s="357"/>
      <c r="M1049" s="357"/>
      <c r="N1049" s="357"/>
      <c r="O1049" s="357"/>
      <c r="P1049" s="358"/>
      <c r="Q1049" s="35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si="148"/>
        <v>0</v>
      </c>
      <c r="Y1049" s="271"/>
      <c r="Z1049" s="271"/>
      <c r="AB1049" s="273" t="str">
        <f t="shared" si="149"/>
        <v/>
      </c>
    </row>
    <row r="1050" spans="1:28" s="272" customFormat="1" ht="20.399999999999999">
      <c r="A1050" s="214"/>
      <c r="B1050" s="215" t="s">
        <v>15618</v>
      </c>
      <c r="C1050" s="354" t="s">
        <v>15618</v>
      </c>
      <c r="D1050" s="278"/>
      <c r="E1050" s="215" t="s">
        <v>15618</v>
      </c>
      <c r="F1050" s="215" t="s">
        <v>15618</v>
      </c>
      <c r="G1050" s="215" t="s">
        <v>15618</v>
      </c>
      <c r="H1050" s="355" t="s">
        <v>15618</v>
      </c>
      <c r="I1050" s="356" t="s">
        <v>15618</v>
      </c>
      <c r="J1050" s="356" t="s">
        <v>15618</v>
      </c>
      <c r="K1050" s="357"/>
      <c r="L1050" s="357"/>
      <c r="M1050" s="357"/>
      <c r="N1050" s="357"/>
      <c r="O1050" s="357"/>
      <c r="P1050" s="358"/>
      <c r="Q1050" s="35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si="148"/>
        <v>0</v>
      </c>
      <c r="Y1050" s="271"/>
      <c r="Z1050" s="271"/>
      <c r="AB1050" s="273" t="str">
        <f t="shared" si="149"/>
        <v/>
      </c>
    </row>
    <row r="1051" spans="1:28" s="272" customFormat="1" ht="20.399999999999999">
      <c r="A1051" s="214"/>
      <c r="B1051" s="215" t="s">
        <v>15618</v>
      </c>
      <c r="C1051" s="354" t="s">
        <v>15618</v>
      </c>
      <c r="D1051" s="278"/>
      <c r="E1051" s="215" t="s">
        <v>15618</v>
      </c>
      <c r="F1051" s="215" t="s">
        <v>15618</v>
      </c>
      <c r="G1051" s="215" t="s">
        <v>15618</v>
      </c>
      <c r="H1051" s="355" t="s">
        <v>15618</v>
      </c>
      <c r="I1051" s="356" t="s">
        <v>15618</v>
      </c>
      <c r="J1051" s="356" t="s">
        <v>15618</v>
      </c>
      <c r="K1051" s="357"/>
      <c r="L1051" s="357"/>
      <c r="M1051" s="357"/>
      <c r="N1051" s="357"/>
      <c r="O1051" s="357"/>
      <c r="P1051" s="358"/>
      <c r="Q1051" s="359"/>
      <c r="R1051" s="215" t="str">
        <f ca="1">IF(ISERROR($V1051),"",OFFSET('Smelter Look-up'!$C$4,$V1051-4,0)&amp;"")</f>
        <v/>
      </c>
      <c r="S1051" s="222" t="str">
        <f t="shared" ref="S1051:S1081" ca="1" si="150">IF(B1051="","",IF(ISERROR(MATCH($E1051,CL,0)),"Unknown",INDIRECT("'C'!$A$"&amp;MATCH($E1051,CL,0)+1)))</f>
        <v/>
      </c>
      <c r="T1051" s="222" t="str">
        <f ca="1">IF(B1051="","",IF(ISERROR(MATCH($J1051,SorP!$B$1:$B$6230,0)),"",INDIRECT("'SorP'!$A$"&amp;MATCH($J1051,SorP!$B$1:$B$6230,0))))</f>
        <v/>
      </c>
      <c r="U1051" s="238"/>
      <c r="V1051" s="270" t="e">
        <f>IF(C1051="",NA(),MATCH($B1051&amp;$C1051,'Smelter Look-up'!$J:$J,0))</f>
        <v>#N/A</v>
      </c>
      <c r="W1051" s="271"/>
      <c r="X1051" s="271">
        <f t="shared" ref="X1051:X1081" si="151">IF(AND(C1051="Smelter not listed",OR(LEN(D1051)=0,LEN(E1051)=0)),1,0)</f>
        <v>0</v>
      </c>
      <c r="Y1051" s="271"/>
      <c r="Z1051" s="271"/>
      <c r="AB1051" s="273" t="str">
        <f t="shared" ref="AB1051:AB1081" si="152">B1051&amp;C1051</f>
        <v/>
      </c>
    </row>
    <row r="1052" spans="1:28" s="272" customFormat="1" ht="20.399999999999999">
      <c r="A1052" s="214"/>
      <c r="B1052" s="215" t="s">
        <v>15618</v>
      </c>
      <c r="C1052" s="354" t="s">
        <v>15618</v>
      </c>
      <c r="D1052" s="278"/>
      <c r="E1052" s="215" t="s">
        <v>15618</v>
      </c>
      <c r="F1052" s="215" t="s">
        <v>15618</v>
      </c>
      <c r="G1052" s="215" t="s">
        <v>15618</v>
      </c>
      <c r="H1052" s="355" t="s">
        <v>15618</v>
      </c>
      <c r="I1052" s="356" t="s">
        <v>15618</v>
      </c>
      <c r="J1052" s="356" t="s">
        <v>15618</v>
      </c>
      <c r="K1052" s="357"/>
      <c r="L1052" s="357"/>
      <c r="M1052" s="357"/>
      <c r="N1052" s="357"/>
      <c r="O1052" s="357"/>
      <c r="P1052" s="358"/>
      <c r="Q1052" s="35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si="151"/>
        <v>0</v>
      </c>
      <c r="Y1052" s="271"/>
      <c r="Z1052" s="271"/>
      <c r="AB1052" s="273" t="str">
        <f t="shared" si="152"/>
        <v/>
      </c>
    </row>
    <row r="1053" spans="1:28" s="272" customFormat="1" ht="20.399999999999999">
      <c r="A1053" s="214"/>
      <c r="B1053" s="215" t="s">
        <v>15618</v>
      </c>
      <c r="C1053" s="354" t="s">
        <v>15618</v>
      </c>
      <c r="D1053" s="278"/>
      <c r="E1053" s="215" t="s">
        <v>15618</v>
      </c>
      <c r="F1053" s="215" t="s">
        <v>15618</v>
      </c>
      <c r="G1053" s="215" t="s">
        <v>15618</v>
      </c>
      <c r="H1053" s="355" t="s">
        <v>15618</v>
      </c>
      <c r="I1053" s="356" t="s">
        <v>15618</v>
      </c>
      <c r="J1053" s="356" t="s">
        <v>15618</v>
      </c>
      <c r="K1053" s="357"/>
      <c r="L1053" s="357"/>
      <c r="M1053" s="357"/>
      <c r="N1053" s="357"/>
      <c r="O1053" s="357"/>
      <c r="P1053" s="358"/>
      <c r="Q1053" s="35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si="151"/>
        <v>0</v>
      </c>
      <c r="Y1053" s="271"/>
      <c r="Z1053" s="271"/>
      <c r="AB1053" s="273" t="str">
        <f t="shared" si="152"/>
        <v/>
      </c>
    </row>
    <row r="1054" spans="1:28" s="272" customFormat="1" ht="20.399999999999999">
      <c r="A1054" s="214"/>
      <c r="B1054" s="215" t="s">
        <v>15618</v>
      </c>
      <c r="C1054" s="354" t="s">
        <v>15618</v>
      </c>
      <c r="D1054" s="278"/>
      <c r="E1054" s="215" t="s">
        <v>15618</v>
      </c>
      <c r="F1054" s="215" t="s">
        <v>15618</v>
      </c>
      <c r="G1054" s="215" t="s">
        <v>15618</v>
      </c>
      <c r="H1054" s="355" t="s">
        <v>15618</v>
      </c>
      <c r="I1054" s="356" t="s">
        <v>15618</v>
      </c>
      <c r="J1054" s="356" t="s">
        <v>15618</v>
      </c>
      <c r="K1054" s="357"/>
      <c r="L1054" s="357"/>
      <c r="M1054" s="357"/>
      <c r="N1054" s="357"/>
      <c r="O1054" s="357"/>
      <c r="P1054" s="358"/>
      <c r="Q1054" s="35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si="151"/>
        <v>0</v>
      </c>
      <c r="Y1054" s="271"/>
      <c r="Z1054" s="271"/>
      <c r="AB1054" s="273" t="str">
        <f t="shared" si="152"/>
        <v/>
      </c>
    </row>
    <row r="1055" spans="1:28" s="272" customFormat="1" ht="20.399999999999999">
      <c r="A1055" s="214"/>
      <c r="B1055" s="215" t="s">
        <v>15618</v>
      </c>
      <c r="C1055" s="354" t="s">
        <v>15618</v>
      </c>
      <c r="D1055" s="278"/>
      <c r="E1055" s="215" t="s">
        <v>15618</v>
      </c>
      <c r="F1055" s="215" t="s">
        <v>15618</v>
      </c>
      <c r="G1055" s="215" t="s">
        <v>15618</v>
      </c>
      <c r="H1055" s="355" t="s">
        <v>15618</v>
      </c>
      <c r="I1055" s="356" t="s">
        <v>15618</v>
      </c>
      <c r="J1055" s="356" t="s">
        <v>15618</v>
      </c>
      <c r="K1055" s="357"/>
      <c r="L1055" s="357"/>
      <c r="M1055" s="357"/>
      <c r="N1055" s="357"/>
      <c r="O1055" s="357"/>
      <c r="P1055" s="358"/>
      <c r="Q1055" s="35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si="151"/>
        <v>0</v>
      </c>
      <c r="Y1055" s="271"/>
      <c r="Z1055" s="271"/>
      <c r="AB1055" s="273" t="str">
        <f t="shared" si="152"/>
        <v/>
      </c>
    </row>
    <row r="1056" spans="1:28" s="272" customFormat="1" ht="20.399999999999999">
      <c r="A1056" s="214"/>
      <c r="B1056" s="215" t="s">
        <v>15618</v>
      </c>
      <c r="C1056" s="354" t="s">
        <v>15618</v>
      </c>
      <c r="D1056" s="278"/>
      <c r="E1056" s="215" t="s">
        <v>15618</v>
      </c>
      <c r="F1056" s="215" t="s">
        <v>15618</v>
      </c>
      <c r="G1056" s="215" t="s">
        <v>15618</v>
      </c>
      <c r="H1056" s="355" t="s">
        <v>15618</v>
      </c>
      <c r="I1056" s="356" t="s">
        <v>15618</v>
      </c>
      <c r="J1056" s="356" t="s">
        <v>15618</v>
      </c>
      <c r="K1056" s="357"/>
      <c r="L1056" s="357"/>
      <c r="M1056" s="357"/>
      <c r="N1056" s="357"/>
      <c r="O1056" s="357"/>
      <c r="P1056" s="358"/>
      <c r="Q1056" s="35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si="151"/>
        <v>0</v>
      </c>
      <c r="Y1056" s="271"/>
      <c r="Z1056" s="271"/>
      <c r="AB1056" s="273" t="str">
        <f t="shared" si="152"/>
        <v/>
      </c>
    </row>
    <row r="1057" spans="1:28" s="272" customFormat="1" ht="20.399999999999999">
      <c r="A1057" s="214"/>
      <c r="B1057" s="215" t="s">
        <v>15618</v>
      </c>
      <c r="C1057" s="354" t="s">
        <v>15618</v>
      </c>
      <c r="D1057" s="278"/>
      <c r="E1057" s="215" t="s">
        <v>15618</v>
      </c>
      <c r="F1057" s="215" t="s">
        <v>15618</v>
      </c>
      <c r="G1057" s="215" t="s">
        <v>15618</v>
      </c>
      <c r="H1057" s="355" t="s">
        <v>15618</v>
      </c>
      <c r="I1057" s="356" t="s">
        <v>15618</v>
      </c>
      <c r="J1057" s="356" t="s">
        <v>15618</v>
      </c>
      <c r="K1057" s="357"/>
      <c r="L1057" s="357"/>
      <c r="M1057" s="357"/>
      <c r="N1057" s="357"/>
      <c r="O1057" s="357"/>
      <c r="P1057" s="358"/>
      <c r="Q1057" s="35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si="151"/>
        <v>0</v>
      </c>
      <c r="Y1057" s="271"/>
      <c r="Z1057" s="271"/>
      <c r="AB1057" s="273" t="str">
        <f t="shared" si="152"/>
        <v/>
      </c>
    </row>
    <row r="1058" spans="1:28" s="272" customFormat="1" ht="20.399999999999999">
      <c r="A1058" s="214"/>
      <c r="B1058" s="215" t="s">
        <v>15618</v>
      </c>
      <c r="C1058" s="354" t="s">
        <v>15618</v>
      </c>
      <c r="D1058" s="278"/>
      <c r="E1058" s="215" t="s">
        <v>15618</v>
      </c>
      <c r="F1058" s="215" t="s">
        <v>15618</v>
      </c>
      <c r="G1058" s="215" t="s">
        <v>15618</v>
      </c>
      <c r="H1058" s="355" t="s">
        <v>15618</v>
      </c>
      <c r="I1058" s="356" t="s">
        <v>15618</v>
      </c>
      <c r="J1058" s="356" t="s">
        <v>15618</v>
      </c>
      <c r="K1058" s="357"/>
      <c r="L1058" s="357"/>
      <c r="M1058" s="357"/>
      <c r="N1058" s="357"/>
      <c r="O1058" s="357"/>
      <c r="P1058" s="358"/>
      <c r="Q1058" s="35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si="151"/>
        <v>0</v>
      </c>
      <c r="Y1058" s="271"/>
      <c r="Z1058" s="271"/>
      <c r="AB1058" s="273" t="str">
        <f t="shared" si="152"/>
        <v/>
      </c>
    </row>
    <row r="1059" spans="1:28" s="272" customFormat="1" ht="20.399999999999999">
      <c r="A1059" s="214"/>
      <c r="B1059" s="215" t="s">
        <v>15618</v>
      </c>
      <c r="C1059" s="354" t="s">
        <v>15618</v>
      </c>
      <c r="D1059" s="278"/>
      <c r="E1059" s="215" t="s">
        <v>15618</v>
      </c>
      <c r="F1059" s="215" t="s">
        <v>15618</v>
      </c>
      <c r="G1059" s="215" t="s">
        <v>15618</v>
      </c>
      <c r="H1059" s="355" t="s">
        <v>15618</v>
      </c>
      <c r="I1059" s="356" t="s">
        <v>15618</v>
      </c>
      <c r="J1059" s="356" t="s">
        <v>15618</v>
      </c>
      <c r="K1059" s="357"/>
      <c r="L1059" s="357"/>
      <c r="M1059" s="357"/>
      <c r="N1059" s="357"/>
      <c r="O1059" s="357"/>
      <c r="P1059" s="358"/>
      <c r="Q1059" s="35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si="151"/>
        <v>0</v>
      </c>
      <c r="Y1059" s="271"/>
      <c r="Z1059" s="271"/>
      <c r="AB1059" s="273" t="str">
        <f t="shared" si="152"/>
        <v/>
      </c>
    </row>
    <row r="1060" spans="1:28" s="272" customFormat="1" ht="20.399999999999999">
      <c r="A1060" s="214"/>
      <c r="B1060" s="215" t="s">
        <v>15618</v>
      </c>
      <c r="C1060" s="354" t="s">
        <v>15618</v>
      </c>
      <c r="D1060" s="278"/>
      <c r="E1060" s="215" t="s">
        <v>15618</v>
      </c>
      <c r="F1060" s="215" t="s">
        <v>15618</v>
      </c>
      <c r="G1060" s="215" t="s">
        <v>15618</v>
      </c>
      <c r="H1060" s="355" t="s">
        <v>15618</v>
      </c>
      <c r="I1060" s="356" t="s">
        <v>15618</v>
      </c>
      <c r="J1060" s="356" t="s">
        <v>15618</v>
      </c>
      <c r="K1060" s="357"/>
      <c r="L1060" s="357"/>
      <c r="M1060" s="357"/>
      <c r="N1060" s="357"/>
      <c r="O1060" s="357"/>
      <c r="P1060" s="358"/>
      <c r="Q1060" s="35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si="151"/>
        <v>0</v>
      </c>
      <c r="Y1060" s="271"/>
      <c r="Z1060" s="271"/>
      <c r="AB1060" s="273" t="str">
        <f t="shared" si="152"/>
        <v/>
      </c>
    </row>
    <row r="1061" spans="1:28" s="272" customFormat="1" ht="20.399999999999999">
      <c r="A1061" s="214"/>
      <c r="B1061" s="215" t="s">
        <v>15618</v>
      </c>
      <c r="C1061" s="354" t="s">
        <v>15618</v>
      </c>
      <c r="D1061" s="278"/>
      <c r="E1061" s="215" t="s">
        <v>15618</v>
      </c>
      <c r="F1061" s="215" t="s">
        <v>15618</v>
      </c>
      <c r="G1061" s="215" t="s">
        <v>15618</v>
      </c>
      <c r="H1061" s="355" t="s">
        <v>15618</v>
      </c>
      <c r="I1061" s="356" t="s">
        <v>15618</v>
      </c>
      <c r="J1061" s="356" t="s">
        <v>15618</v>
      </c>
      <c r="K1061" s="357"/>
      <c r="L1061" s="357"/>
      <c r="M1061" s="357"/>
      <c r="N1061" s="357"/>
      <c r="O1061" s="357"/>
      <c r="P1061" s="358"/>
      <c r="Q1061" s="35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si="151"/>
        <v>0</v>
      </c>
      <c r="Y1061" s="271"/>
      <c r="Z1061" s="271"/>
      <c r="AB1061" s="273" t="str">
        <f t="shared" si="152"/>
        <v/>
      </c>
    </row>
    <row r="1062" spans="1:28" s="272" customFormat="1" ht="20.399999999999999">
      <c r="A1062" s="214"/>
      <c r="B1062" s="215" t="s">
        <v>15618</v>
      </c>
      <c r="C1062" s="354" t="s">
        <v>15618</v>
      </c>
      <c r="D1062" s="278"/>
      <c r="E1062" s="215" t="s">
        <v>15618</v>
      </c>
      <c r="F1062" s="215" t="s">
        <v>15618</v>
      </c>
      <c r="G1062" s="215" t="s">
        <v>15618</v>
      </c>
      <c r="H1062" s="355" t="s">
        <v>15618</v>
      </c>
      <c r="I1062" s="356" t="s">
        <v>15618</v>
      </c>
      <c r="J1062" s="356" t="s">
        <v>15618</v>
      </c>
      <c r="K1062" s="357"/>
      <c r="L1062" s="357"/>
      <c r="M1062" s="357"/>
      <c r="N1062" s="357"/>
      <c r="O1062" s="357"/>
      <c r="P1062" s="358"/>
      <c r="Q1062" s="35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si="151"/>
        <v>0</v>
      </c>
      <c r="Y1062" s="271"/>
      <c r="Z1062" s="271"/>
      <c r="AB1062" s="273" t="str">
        <f t="shared" si="152"/>
        <v/>
      </c>
    </row>
    <row r="1063" spans="1:28" s="272" customFormat="1" ht="20.399999999999999">
      <c r="A1063" s="214"/>
      <c r="B1063" s="215" t="s">
        <v>15618</v>
      </c>
      <c r="C1063" s="354" t="s">
        <v>15618</v>
      </c>
      <c r="D1063" s="278"/>
      <c r="E1063" s="215" t="s">
        <v>15618</v>
      </c>
      <c r="F1063" s="215" t="s">
        <v>15618</v>
      </c>
      <c r="G1063" s="215" t="s">
        <v>15618</v>
      </c>
      <c r="H1063" s="355" t="s">
        <v>15618</v>
      </c>
      <c r="I1063" s="356" t="s">
        <v>15618</v>
      </c>
      <c r="J1063" s="356" t="s">
        <v>15618</v>
      </c>
      <c r="K1063" s="357"/>
      <c r="L1063" s="357"/>
      <c r="M1063" s="357"/>
      <c r="N1063" s="357"/>
      <c r="O1063" s="357"/>
      <c r="P1063" s="358"/>
      <c r="Q1063" s="35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si="151"/>
        <v>0</v>
      </c>
      <c r="Y1063" s="271"/>
      <c r="Z1063" s="271"/>
      <c r="AB1063" s="273" t="str">
        <f t="shared" si="152"/>
        <v/>
      </c>
    </row>
    <row r="1064" spans="1:28" s="272" customFormat="1" ht="20.399999999999999">
      <c r="A1064" s="214"/>
      <c r="B1064" s="215" t="s">
        <v>15618</v>
      </c>
      <c r="C1064" s="354" t="s">
        <v>15618</v>
      </c>
      <c r="D1064" s="278"/>
      <c r="E1064" s="215" t="s">
        <v>15618</v>
      </c>
      <c r="F1064" s="215" t="s">
        <v>15618</v>
      </c>
      <c r="G1064" s="215" t="s">
        <v>15618</v>
      </c>
      <c r="H1064" s="355" t="s">
        <v>15618</v>
      </c>
      <c r="I1064" s="356" t="s">
        <v>15618</v>
      </c>
      <c r="J1064" s="356" t="s">
        <v>15618</v>
      </c>
      <c r="K1064" s="357"/>
      <c r="L1064" s="357"/>
      <c r="M1064" s="357"/>
      <c r="N1064" s="357"/>
      <c r="O1064" s="357"/>
      <c r="P1064" s="358"/>
      <c r="Q1064" s="35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si="151"/>
        <v>0</v>
      </c>
      <c r="Y1064" s="271"/>
      <c r="Z1064" s="271"/>
      <c r="AB1064" s="273" t="str">
        <f t="shared" si="152"/>
        <v/>
      </c>
    </row>
    <row r="1065" spans="1:28" s="272" customFormat="1" ht="20.399999999999999">
      <c r="A1065" s="214"/>
      <c r="B1065" s="215" t="s">
        <v>15618</v>
      </c>
      <c r="C1065" s="354" t="s">
        <v>15618</v>
      </c>
      <c r="D1065" s="278"/>
      <c r="E1065" s="215" t="s">
        <v>15618</v>
      </c>
      <c r="F1065" s="215" t="s">
        <v>15618</v>
      </c>
      <c r="G1065" s="215" t="s">
        <v>15618</v>
      </c>
      <c r="H1065" s="355" t="s">
        <v>15618</v>
      </c>
      <c r="I1065" s="356" t="s">
        <v>15618</v>
      </c>
      <c r="J1065" s="356" t="s">
        <v>15618</v>
      </c>
      <c r="K1065" s="357"/>
      <c r="L1065" s="357"/>
      <c r="M1065" s="357"/>
      <c r="N1065" s="357"/>
      <c r="O1065" s="357"/>
      <c r="P1065" s="358"/>
      <c r="Q1065" s="35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si="151"/>
        <v>0</v>
      </c>
      <c r="Y1065" s="271"/>
      <c r="Z1065" s="271"/>
      <c r="AB1065" s="273" t="str">
        <f t="shared" si="152"/>
        <v/>
      </c>
    </row>
    <row r="1066" spans="1:28" s="272" customFormat="1" ht="20.399999999999999">
      <c r="A1066" s="214"/>
      <c r="B1066" s="215" t="s">
        <v>15618</v>
      </c>
      <c r="C1066" s="354" t="s">
        <v>15618</v>
      </c>
      <c r="D1066" s="278"/>
      <c r="E1066" s="215" t="s">
        <v>15618</v>
      </c>
      <c r="F1066" s="215" t="s">
        <v>15618</v>
      </c>
      <c r="G1066" s="215" t="s">
        <v>15618</v>
      </c>
      <c r="H1066" s="355" t="s">
        <v>15618</v>
      </c>
      <c r="I1066" s="356" t="s">
        <v>15618</v>
      </c>
      <c r="J1066" s="356" t="s">
        <v>15618</v>
      </c>
      <c r="K1066" s="357"/>
      <c r="L1066" s="357"/>
      <c r="M1066" s="357"/>
      <c r="N1066" s="357"/>
      <c r="O1066" s="357"/>
      <c r="P1066" s="358"/>
      <c r="Q1066" s="35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si="151"/>
        <v>0</v>
      </c>
      <c r="Y1066" s="271"/>
      <c r="Z1066" s="271"/>
      <c r="AB1066" s="273" t="str">
        <f t="shared" si="152"/>
        <v/>
      </c>
    </row>
    <row r="1067" spans="1:28" s="272" customFormat="1" ht="20.399999999999999">
      <c r="A1067" s="214"/>
      <c r="B1067" s="215" t="s">
        <v>15618</v>
      </c>
      <c r="C1067" s="354" t="s">
        <v>15618</v>
      </c>
      <c r="D1067" s="278"/>
      <c r="E1067" s="215" t="s">
        <v>15618</v>
      </c>
      <c r="F1067" s="215" t="s">
        <v>15618</v>
      </c>
      <c r="G1067" s="215" t="s">
        <v>15618</v>
      </c>
      <c r="H1067" s="355" t="s">
        <v>15618</v>
      </c>
      <c r="I1067" s="356" t="s">
        <v>15618</v>
      </c>
      <c r="J1067" s="356" t="s">
        <v>15618</v>
      </c>
      <c r="K1067" s="357"/>
      <c r="L1067" s="357"/>
      <c r="M1067" s="357"/>
      <c r="N1067" s="357"/>
      <c r="O1067" s="357"/>
      <c r="P1067" s="358"/>
      <c r="Q1067" s="35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si="151"/>
        <v>0</v>
      </c>
      <c r="Y1067" s="271"/>
      <c r="Z1067" s="271"/>
      <c r="AB1067" s="273" t="str">
        <f t="shared" si="152"/>
        <v/>
      </c>
    </row>
    <row r="1068" spans="1:28" s="272" customFormat="1" ht="20.399999999999999">
      <c r="A1068" s="214"/>
      <c r="B1068" s="215" t="s">
        <v>15618</v>
      </c>
      <c r="C1068" s="354" t="s">
        <v>15618</v>
      </c>
      <c r="D1068" s="278"/>
      <c r="E1068" s="215" t="s">
        <v>15618</v>
      </c>
      <c r="F1068" s="215" t="s">
        <v>15618</v>
      </c>
      <c r="G1068" s="215" t="s">
        <v>15618</v>
      </c>
      <c r="H1068" s="355" t="s">
        <v>15618</v>
      </c>
      <c r="I1068" s="356" t="s">
        <v>15618</v>
      </c>
      <c r="J1068" s="356" t="s">
        <v>15618</v>
      </c>
      <c r="K1068" s="357"/>
      <c r="L1068" s="357"/>
      <c r="M1068" s="357"/>
      <c r="N1068" s="357"/>
      <c r="O1068" s="357"/>
      <c r="P1068" s="358"/>
      <c r="Q1068" s="35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si="151"/>
        <v>0</v>
      </c>
      <c r="Y1068" s="271"/>
      <c r="Z1068" s="271"/>
      <c r="AB1068" s="273" t="str">
        <f t="shared" si="152"/>
        <v/>
      </c>
    </row>
    <row r="1069" spans="1:28" s="272" customFormat="1" ht="20.399999999999999">
      <c r="A1069" s="214"/>
      <c r="B1069" s="215" t="s">
        <v>15618</v>
      </c>
      <c r="C1069" s="354" t="s">
        <v>15618</v>
      </c>
      <c r="D1069" s="278"/>
      <c r="E1069" s="215" t="s">
        <v>15618</v>
      </c>
      <c r="F1069" s="215" t="s">
        <v>15618</v>
      </c>
      <c r="G1069" s="215" t="s">
        <v>15618</v>
      </c>
      <c r="H1069" s="355" t="s">
        <v>15618</v>
      </c>
      <c r="I1069" s="356" t="s">
        <v>15618</v>
      </c>
      <c r="J1069" s="356" t="s">
        <v>15618</v>
      </c>
      <c r="K1069" s="357"/>
      <c r="L1069" s="357"/>
      <c r="M1069" s="357"/>
      <c r="N1069" s="357"/>
      <c r="O1069" s="357"/>
      <c r="P1069" s="358"/>
      <c r="Q1069" s="35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si="151"/>
        <v>0</v>
      </c>
      <c r="Y1069" s="271"/>
      <c r="Z1069" s="271"/>
      <c r="AB1069" s="273" t="str">
        <f t="shared" si="152"/>
        <v/>
      </c>
    </row>
    <row r="1070" spans="1:28" s="272" customFormat="1" ht="20.399999999999999">
      <c r="A1070" s="214"/>
      <c r="B1070" s="215" t="s">
        <v>15618</v>
      </c>
      <c r="C1070" s="354" t="s">
        <v>15618</v>
      </c>
      <c r="D1070" s="278"/>
      <c r="E1070" s="215" t="s">
        <v>15618</v>
      </c>
      <c r="F1070" s="215" t="s">
        <v>15618</v>
      </c>
      <c r="G1070" s="215" t="s">
        <v>15618</v>
      </c>
      <c r="H1070" s="355" t="s">
        <v>15618</v>
      </c>
      <c r="I1070" s="356" t="s">
        <v>15618</v>
      </c>
      <c r="J1070" s="356" t="s">
        <v>15618</v>
      </c>
      <c r="K1070" s="357"/>
      <c r="L1070" s="357"/>
      <c r="M1070" s="357"/>
      <c r="N1070" s="357"/>
      <c r="O1070" s="357"/>
      <c r="P1070" s="358"/>
      <c r="Q1070" s="35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si="151"/>
        <v>0</v>
      </c>
      <c r="Y1070" s="271"/>
      <c r="Z1070" s="271"/>
      <c r="AB1070" s="273" t="str">
        <f t="shared" si="152"/>
        <v/>
      </c>
    </row>
    <row r="1071" spans="1:28" s="272" customFormat="1" ht="20.399999999999999">
      <c r="A1071" s="214"/>
      <c r="B1071" s="215" t="s">
        <v>15618</v>
      </c>
      <c r="C1071" s="354" t="s">
        <v>15618</v>
      </c>
      <c r="D1071" s="278"/>
      <c r="E1071" s="215" t="s">
        <v>15618</v>
      </c>
      <c r="F1071" s="215" t="s">
        <v>15618</v>
      </c>
      <c r="G1071" s="215" t="s">
        <v>15618</v>
      </c>
      <c r="H1071" s="355" t="s">
        <v>15618</v>
      </c>
      <c r="I1071" s="356" t="s">
        <v>15618</v>
      </c>
      <c r="J1071" s="356" t="s">
        <v>15618</v>
      </c>
      <c r="K1071" s="357"/>
      <c r="L1071" s="357"/>
      <c r="M1071" s="357"/>
      <c r="N1071" s="357"/>
      <c r="O1071" s="357"/>
      <c r="P1071" s="358"/>
      <c r="Q1071" s="35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si="151"/>
        <v>0</v>
      </c>
      <c r="Y1071" s="271"/>
      <c r="Z1071" s="271"/>
      <c r="AB1071" s="273" t="str">
        <f t="shared" si="152"/>
        <v/>
      </c>
    </row>
    <row r="1072" spans="1:28" s="272" customFormat="1" ht="20.399999999999999">
      <c r="A1072" s="214"/>
      <c r="B1072" s="215" t="s">
        <v>15618</v>
      </c>
      <c r="C1072" s="354" t="s">
        <v>15618</v>
      </c>
      <c r="D1072" s="278"/>
      <c r="E1072" s="215" t="s">
        <v>15618</v>
      </c>
      <c r="F1072" s="215" t="s">
        <v>15618</v>
      </c>
      <c r="G1072" s="215" t="s">
        <v>15618</v>
      </c>
      <c r="H1072" s="355" t="s">
        <v>15618</v>
      </c>
      <c r="I1072" s="356" t="s">
        <v>15618</v>
      </c>
      <c r="J1072" s="356" t="s">
        <v>15618</v>
      </c>
      <c r="K1072" s="357"/>
      <c r="L1072" s="357"/>
      <c r="M1072" s="357"/>
      <c r="N1072" s="357"/>
      <c r="O1072" s="357"/>
      <c r="P1072" s="358"/>
      <c r="Q1072" s="35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si="151"/>
        <v>0</v>
      </c>
      <c r="Y1072" s="271"/>
      <c r="Z1072" s="271"/>
      <c r="AB1072" s="273" t="str">
        <f t="shared" si="152"/>
        <v/>
      </c>
    </row>
    <row r="1073" spans="1:28" s="272" customFormat="1" ht="20.399999999999999">
      <c r="A1073" s="214"/>
      <c r="B1073" s="215" t="s">
        <v>15618</v>
      </c>
      <c r="C1073" s="354" t="s">
        <v>15618</v>
      </c>
      <c r="D1073" s="278"/>
      <c r="E1073" s="215" t="s">
        <v>15618</v>
      </c>
      <c r="F1073" s="215" t="s">
        <v>15618</v>
      </c>
      <c r="G1073" s="215" t="s">
        <v>15618</v>
      </c>
      <c r="H1073" s="355" t="s">
        <v>15618</v>
      </c>
      <c r="I1073" s="356" t="s">
        <v>15618</v>
      </c>
      <c r="J1073" s="356" t="s">
        <v>15618</v>
      </c>
      <c r="K1073" s="357"/>
      <c r="L1073" s="357"/>
      <c r="M1073" s="357"/>
      <c r="N1073" s="357"/>
      <c r="O1073" s="357"/>
      <c r="P1073" s="358"/>
      <c r="Q1073" s="35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si="151"/>
        <v>0</v>
      </c>
      <c r="Y1073" s="271"/>
      <c r="Z1073" s="271"/>
      <c r="AB1073" s="273" t="str">
        <f t="shared" si="152"/>
        <v/>
      </c>
    </row>
    <row r="1074" spans="1:28" s="272" customFormat="1" ht="20.399999999999999">
      <c r="A1074" s="214"/>
      <c r="B1074" s="215" t="s">
        <v>15618</v>
      </c>
      <c r="C1074" s="354" t="s">
        <v>15618</v>
      </c>
      <c r="D1074" s="278"/>
      <c r="E1074" s="215" t="s">
        <v>15618</v>
      </c>
      <c r="F1074" s="215" t="s">
        <v>15618</v>
      </c>
      <c r="G1074" s="215" t="s">
        <v>15618</v>
      </c>
      <c r="H1074" s="355" t="s">
        <v>15618</v>
      </c>
      <c r="I1074" s="356" t="s">
        <v>15618</v>
      </c>
      <c r="J1074" s="356" t="s">
        <v>15618</v>
      </c>
      <c r="K1074" s="357"/>
      <c r="L1074" s="357"/>
      <c r="M1074" s="357"/>
      <c r="N1074" s="357"/>
      <c r="O1074" s="357"/>
      <c r="P1074" s="358"/>
      <c r="Q1074" s="35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si="151"/>
        <v>0</v>
      </c>
      <c r="Y1074" s="271"/>
      <c r="Z1074" s="271"/>
      <c r="AB1074" s="273" t="str">
        <f t="shared" si="152"/>
        <v/>
      </c>
    </row>
    <row r="1075" spans="1:28" s="272" customFormat="1" ht="20.399999999999999">
      <c r="A1075" s="214"/>
      <c r="B1075" s="215" t="s">
        <v>15618</v>
      </c>
      <c r="C1075" s="354" t="s">
        <v>15618</v>
      </c>
      <c r="D1075" s="278"/>
      <c r="E1075" s="215" t="s">
        <v>15618</v>
      </c>
      <c r="F1075" s="215" t="s">
        <v>15618</v>
      </c>
      <c r="G1075" s="215" t="s">
        <v>15618</v>
      </c>
      <c r="H1075" s="355" t="s">
        <v>15618</v>
      </c>
      <c r="I1075" s="356" t="s">
        <v>15618</v>
      </c>
      <c r="J1075" s="356" t="s">
        <v>15618</v>
      </c>
      <c r="K1075" s="357"/>
      <c r="L1075" s="357"/>
      <c r="M1075" s="357"/>
      <c r="N1075" s="357"/>
      <c r="O1075" s="357"/>
      <c r="P1075" s="358"/>
      <c r="Q1075" s="35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si="151"/>
        <v>0</v>
      </c>
      <c r="Y1075" s="271"/>
      <c r="Z1075" s="271"/>
      <c r="AB1075" s="273" t="str">
        <f t="shared" si="152"/>
        <v/>
      </c>
    </row>
    <row r="1076" spans="1:28" s="272" customFormat="1" ht="20.399999999999999">
      <c r="A1076" s="214"/>
      <c r="B1076" s="215" t="s">
        <v>15618</v>
      </c>
      <c r="C1076" s="354" t="s">
        <v>15618</v>
      </c>
      <c r="D1076" s="278"/>
      <c r="E1076" s="215" t="s">
        <v>15618</v>
      </c>
      <c r="F1076" s="215" t="s">
        <v>15618</v>
      </c>
      <c r="G1076" s="215" t="s">
        <v>15618</v>
      </c>
      <c r="H1076" s="355" t="s">
        <v>15618</v>
      </c>
      <c r="I1076" s="356" t="s">
        <v>15618</v>
      </c>
      <c r="J1076" s="356" t="s">
        <v>15618</v>
      </c>
      <c r="K1076" s="357"/>
      <c r="L1076" s="357"/>
      <c r="M1076" s="357"/>
      <c r="N1076" s="357"/>
      <c r="O1076" s="357"/>
      <c r="P1076" s="358"/>
      <c r="Q1076" s="35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si="151"/>
        <v>0</v>
      </c>
      <c r="Y1076" s="271"/>
      <c r="Z1076" s="271"/>
      <c r="AB1076" s="273" t="str">
        <f t="shared" si="152"/>
        <v/>
      </c>
    </row>
    <row r="1077" spans="1:28" s="272" customFormat="1" ht="20.399999999999999">
      <c r="A1077" s="214"/>
      <c r="B1077" s="215" t="s">
        <v>15618</v>
      </c>
      <c r="C1077" s="354" t="s">
        <v>15618</v>
      </c>
      <c r="D1077" s="278"/>
      <c r="E1077" s="215" t="s">
        <v>15618</v>
      </c>
      <c r="F1077" s="215" t="s">
        <v>15618</v>
      </c>
      <c r="G1077" s="215" t="s">
        <v>15618</v>
      </c>
      <c r="H1077" s="355" t="s">
        <v>15618</v>
      </c>
      <c r="I1077" s="356" t="s">
        <v>15618</v>
      </c>
      <c r="J1077" s="356" t="s">
        <v>15618</v>
      </c>
      <c r="K1077" s="357"/>
      <c r="L1077" s="357"/>
      <c r="M1077" s="357"/>
      <c r="N1077" s="357"/>
      <c r="O1077" s="357"/>
      <c r="P1077" s="358"/>
      <c r="Q1077" s="35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si="151"/>
        <v>0</v>
      </c>
      <c r="Y1077" s="271"/>
      <c r="Z1077" s="271"/>
      <c r="AB1077" s="273" t="str">
        <f t="shared" si="152"/>
        <v/>
      </c>
    </row>
    <row r="1078" spans="1:28" s="272" customFormat="1" ht="20.399999999999999">
      <c r="A1078" s="214"/>
      <c r="B1078" s="215" t="s">
        <v>15618</v>
      </c>
      <c r="C1078" s="354" t="s">
        <v>15618</v>
      </c>
      <c r="D1078" s="278"/>
      <c r="E1078" s="215" t="s">
        <v>15618</v>
      </c>
      <c r="F1078" s="215" t="s">
        <v>15618</v>
      </c>
      <c r="G1078" s="215" t="s">
        <v>15618</v>
      </c>
      <c r="H1078" s="355" t="s">
        <v>15618</v>
      </c>
      <c r="I1078" s="356" t="s">
        <v>15618</v>
      </c>
      <c r="J1078" s="356" t="s">
        <v>15618</v>
      </c>
      <c r="K1078" s="357"/>
      <c r="L1078" s="357"/>
      <c r="M1078" s="357"/>
      <c r="N1078" s="357"/>
      <c r="O1078" s="357"/>
      <c r="P1078" s="358"/>
      <c r="Q1078" s="35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si="151"/>
        <v>0</v>
      </c>
      <c r="Y1078" s="271"/>
      <c r="Z1078" s="271"/>
      <c r="AB1078" s="273" t="str">
        <f t="shared" si="152"/>
        <v/>
      </c>
    </row>
    <row r="1079" spans="1:28" s="272" customFormat="1" ht="20.399999999999999">
      <c r="A1079" s="214"/>
      <c r="B1079" s="215" t="s">
        <v>15618</v>
      </c>
      <c r="C1079" s="354" t="s">
        <v>15618</v>
      </c>
      <c r="D1079" s="278"/>
      <c r="E1079" s="215" t="s">
        <v>15618</v>
      </c>
      <c r="F1079" s="215" t="s">
        <v>15618</v>
      </c>
      <c r="G1079" s="215" t="s">
        <v>15618</v>
      </c>
      <c r="H1079" s="355" t="s">
        <v>15618</v>
      </c>
      <c r="I1079" s="356" t="s">
        <v>15618</v>
      </c>
      <c r="J1079" s="356" t="s">
        <v>15618</v>
      </c>
      <c r="K1079" s="357"/>
      <c r="L1079" s="357"/>
      <c r="M1079" s="357"/>
      <c r="N1079" s="357"/>
      <c r="O1079" s="357"/>
      <c r="P1079" s="358"/>
      <c r="Q1079" s="35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si="151"/>
        <v>0</v>
      </c>
      <c r="Y1079" s="271"/>
      <c r="Z1079" s="271"/>
      <c r="AB1079" s="273" t="str">
        <f t="shared" si="152"/>
        <v/>
      </c>
    </row>
    <row r="1080" spans="1:28" s="272" customFormat="1" ht="20.399999999999999">
      <c r="A1080" s="214"/>
      <c r="B1080" s="215" t="s">
        <v>15618</v>
      </c>
      <c r="C1080" s="354" t="s">
        <v>15618</v>
      </c>
      <c r="D1080" s="278"/>
      <c r="E1080" s="215" t="s">
        <v>15618</v>
      </c>
      <c r="F1080" s="215" t="s">
        <v>15618</v>
      </c>
      <c r="G1080" s="215" t="s">
        <v>15618</v>
      </c>
      <c r="H1080" s="355" t="s">
        <v>15618</v>
      </c>
      <c r="I1080" s="356" t="s">
        <v>15618</v>
      </c>
      <c r="J1080" s="356" t="s">
        <v>15618</v>
      </c>
      <c r="K1080" s="357"/>
      <c r="L1080" s="357"/>
      <c r="M1080" s="357"/>
      <c r="N1080" s="357"/>
      <c r="O1080" s="357"/>
      <c r="P1080" s="358"/>
      <c r="Q1080" s="35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si="151"/>
        <v>0</v>
      </c>
      <c r="Y1080" s="271"/>
      <c r="Z1080" s="271"/>
      <c r="AB1080" s="273" t="str">
        <f t="shared" si="152"/>
        <v/>
      </c>
    </row>
    <row r="1081" spans="1:28" s="272" customFormat="1" ht="20.399999999999999">
      <c r="A1081" s="214"/>
      <c r="B1081" s="215" t="s">
        <v>15618</v>
      </c>
      <c r="C1081" s="354" t="s">
        <v>15618</v>
      </c>
      <c r="D1081" s="278"/>
      <c r="E1081" s="215" t="s">
        <v>15618</v>
      </c>
      <c r="F1081" s="215" t="s">
        <v>15618</v>
      </c>
      <c r="G1081" s="215" t="s">
        <v>15618</v>
      </c>
      <c r="H1081" s="355" t="s">
        <v>15618</v>
      </c>
      <c r="I1081" s="356" t="s">
        <v>15618</v>
      </c>
      <c r="J1081" s="356" t="s">
        <v>15618</v>
      </c>
      <c r="K1081" s="357"/>
      <c r="L1081" s="357"/>
      <c r="M1081" s="357"/>
      <c r="N1081" s="357"/>
      <c r="O1081" s="357"/>
      <c r="P1081" s="358"/>
      <c r="Q1081" s="35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si="151"/>
        <v>0</v>
      </c>
      <c r="Y1081" s="271"/>
      <c r="Z1081" s="271"/>
      <c r="AB1081" s="273" t="str">
        <f t="shared" si="152"/>
        <v/>
      </c>
    </row>
    <row r="1082" spans="1:28" s="272" customFormat="1" ht="20.399999999999999">
      <c r="A1082" s="214"/>
      <c r="B1082" s="215" t="s">
        <v>15618</v>
      </c>
      <c r="C1082" s="354" t="s">
        <v>15618</v>
      </c>
      <c r="D1082" s="278"/>
      <c r="E1082" s="215" t="s">
        <v>15618</v>
      </c>
      <c r="F1082" s="215" t="s">
        <v>15618</v>
      </c>
      <c r="G1082" s="215" t="s">
        <v>15618</v>
      </c>
      <c r="H1082" s="355" t="s">
        <v>15618</v>
      </c>
      <c r="I1082" s="356" t="s">
        <v>15618</v>
      </c>
      <c r="J1082" s="356" t="s">
        <v>15618</v>
      </c>
      <c r="K1082" s="357"/>
      <c r="L1082" s="357"/>
      <c r="M1082" s="357"/>
      <c r="N1082" s="357"/>
      <c r="O1082" s="357"/>
      <c r="P1082" s="358"/>
      <c r="Q1082" s="359"/>
      <c r="R1082" s="215" t="str">
        <f ca="1">IF(ISERROR($V1082),"",OFFSET('Smelter Look-up'!$C$4,$V1082-4,0)&amp;"")</f>
        <v/>
      </c>
      <c r="S1082" s="222" t="str">
        <f t="shared" ref="S1082" ca="1" si="153">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 si="154">IF(AND(C1082="Smelter not listed",OR(LEN(D1082)=0,LEN(E1082)=0)),1,0)</f>
        <v>0</v>
      </c>
      <c r="Y1082" s="271"/>
      <c r="Z1082" s="271"/>
      <c r="AB1082" s="273" t="str">
        <f t="shared" ref="AB1082" si="155">B1082&amp;C1082</f>
        <v/>
      </c>
    </row>
    <row r="1083" spans="1:28" s="272" customFormat="1" ht="20.399999999999999">
      <c r="A1083" s="214"/>
      <c r="B1083" s="215" t="s">
        <v>15618</v>
      </c>
      <c r="C1083" s="354" t="s">
        <v>15618</v>
      </c>
      <c r="D1083" s="278"/>
      <c r="E1083" s="215" t="s">
        <v>15618</v>
      </c>
      <c r="F1083" s="215" t="s">
        <v>15618</v>
      </c>
      <c r="G1083" s="215" t="s">
        <v>15618</v>
      </c>
      <c r="H1083" s="355" t="s">
        <v>15618</v>
      </c>
      <c r="I1083" s="356" t="s">
        <v>15618</v>
      </c>
      <c r="J1083" s="356" t="s">
        <v>15618</v>
      </c>
      <c r="K1083" s="357"/>
      <c r="L1083" s="357"/>
      <c r="M1083" s="357"/>
      <c r="N1083" s="357"/>
      <c r="O1083" s="357"/>
      <c r="P1083" s="358"/>
      <c r="Q1083" s="359"/>
      <c r="R1083" s="215" t="str">
        <f ca="1">IF(ISERROR($V1083),"",OFFSET('Smelter Look-up'!$C$4,$V1083-4,0)&amp;"")</f>
        <v/>
      </c>
      <c r="S1083" s="222" t="str">
        <f t="shared" ref="S1083:S1114" ca="1" si="156">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X1114" si="157">IF(AND(C1083="Smelter not listed",OR(LEN(D1083)=0,LEN(E1083)=0)),1,0)</f>
        <v>0</v>
      </c>
      <c r="Y1083" s="271"/>
      <c r="Z1083" s="271"/>
      <c r="AB1083" s="273" t="str">
        <f t="shared" ref="AB1083:AB1114" si="158">B1083&amp;C1083</f>
        <v/>
      </c>
    </row>
    <row r="1084" spans="1:28" s="272" customFormat="1" ht="20.399999999999999">
      <c r="A1084" s="214"/>
      <c r="B1084" s="215" t="s">
        <v>15618</v>
      </c>
      <c r="C1084" s="354" t="s">
        <v>15618</v>
      </c>
      <c r="D1084" s="278"/>
      <c r="E1084" s="215" t="s">
        <v>15618</v>
      </c>
      <c r="F1084" s="215" t="s">
        <v>15618</v>
      </c>
      <c r="G1084" s="215" t="s">
        <v>15618</v>
      </c>
      <c r="H1084" s="355" t="s">
        <v>15618</v>
      </c>
      <c r="I1084" s="356" t="s">
        <v>15618</v>
      </c>
      <c r="J1084" s="356" t="s">
        <v>15618</v>
      </c>
      <c r="K1084" s="357"/>
      <c r="L1084" s="357"/>
      <c r="M1084" s="357"/>
      <c r="N1084" s="357"/>
      <c r="O1084" s="357"/>
      <c r="P1084" s="358"/>
      <c r="Q1084" s="35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si="157"/>
        <v>0</v>
      </c>
      <c r="Y1084" s="271"/>
      <c r="Z1084" s="271"/>
      <c r="AB1084" s="273" t="str">
        <f t="shared" si="158"/>
        <v/>
      </c>
    </row>
    <row r="1085" spans="1:28" s="272" customFormat="1" ht="20.399999999999999">
      <c r="A1085" s="214"/>
      <c r="B1085" s="215" t="s">
        <v>15618</v>
      </c>
      <c r="C1085" s="354" t="s">
        <v>15618</v>
      </c>
      <c r="D1085" s="278"/>
      <c r="E1085" s="215" t="s">
        <v>15618</v>
      </c>
      <c r="F1085" s="215" t="s">
        <v>15618</v>
      </c>
      <c r="G1085" s="215" t="s">
        <v>15618</v>
      </c>
      <c r="H1085" s="355" t="s">
        <v>15618</v>
      </c>
      <c r="I1085" s="356" t="s">
        <v>15618</v>
      </c>
      <c r="J1085" s="356" t="s">
        <v>15618</v>
      </c>
      <c r="K1085" s="357"/>
      <c r="L1085" s="357"/>
      <c r="M1085" s="357"/>
      <c r="N1085" s="357"/>
      <c r="O1085" s="357"/>
      <c r="P1085" s="358"/>
      <c r="Q1085" s="35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si="157"/>
        <v>0</v>
      </c>
      <c r="Y1085" s="271"/>
      <c r="Z1085" s="271"/>
      <c r="AB1085" s="273" t="str">
        <f t="shared" si="158"/>
        <v/>
      </c>
    </row>
    <row r="1086" spans="1:28" s="272" customFormat="1" ht="20.399999999999999">
      <c r="A1086" s="214"/>
      <c r="B1086" s="215" t="s">
        <v>15618</v>
      </c>
      <c r="C1086" s="354" t="s">
        <v>15618</v>
      </c>
      <c r="D1086" s="278"/>
      <c r="E1086" s="215" t="s">
        <v>15618</v>
      </c>
      <c r="F1086" s="215" t="s">
        <v>15618</v>
      </c>
      <c r="G1086" s="215" t="s">
        <v>15618</v>
      </c>
      <c r="H1086" s="355" t="s">
        <v>15618</v>
      </c>
      <c r="I1086" s="356" t="s">
        <v>15618</v>
      </c>
      <c r="J1086" s="356" t="s">
        <v>15618</v>
      </c>
      <c r="K1086" s="357"/>
      <c r="L1086" s="357"/>
      <c r="M1086" s="357"/>
      <c r="N1086" s="357"/>
      <c r="O1086" s="357"/>
      <c r="P1086" s="358"/>
      <c r="Q1086" s="35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si="157"/>
        <v>0</v>
      </c>
      <c r="Y1086" s="271"/>
      <c r="Z1086" s="271"/>
      <c r="AB1086" s="273" t="str">
        <f t="shared" si="158"/>
        <v/>
      </c>
    </row>
    <row r="1087" spans="1:28" s="272" customFormat="1" ht="20.399999999999999">
      <c r="A1087" s="214"/>
      <c r="B1087" s="215" t="s">
        <v>15618</v>
      </c>
      <c r="C1087" s="354" t="s">
        <v>15618</v>
      </c>
      <c r="D1087" s="278"/>
      <c r="E1087" s="215" t="s">
        <v>15618</v>
      </c>
      <c r="F1087" s="215" t="s">
        <v>15618</v>
      </c>
      <c r="G1087" s="215" t="s">
        <v>15618</v>
      </c>
      <c r="H1087" s="355" t="s">
        <v>15618</v>
      </c>
      <c r="I1087" s="356" t="s">
        <v>15618</v>
      </c>
      <c r="J1087" s="356" t="s">
        <v>15618</v>
      </c>
      <c r="K1087" s="357"/>
      <c r="L1087" s="357"/>
      <c r="M1087" s="357"/>
      <c r="N1087" s="357"/>
      <c r="O1087" s="357"/>
      <c r="P1087" s="358"/>
      <c r="Q1087" s="35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si="157"/>
        <v>0</v>
      </c>
      <c r="Y1087" s="271"/>
      <c r="Z1087" s="271"/>
      <c r="AB1087" s="273" t="str">
        <f t="shared" si="158"/>
        <v/>
      </c>
    </row>
    <row r="1088" spans="1:28" s="272" customFormat="1" ht="20.399999999999999">
      <c r="A1088" s="214"/>
      <c r="B1088" s="215" t="s">
        <v>15618</v>
      </c>
      <c r="C1088" s="354" t="s">
        <v>15618</v>
      </c>
      <c r="D1088" s="278"/>
      <c r="E1088" s="215" t="s">
        <v>15618</v>
      </c>
      <c r="F1088" s="215" t="s">
        <v>15618</v>
      </c>
      <c r="G1088" s="215" t="s">
        <v>15618</v>
      </c>
      <c r="H1088" s="355" t="s">
        <v>15618</v>
      </c>
      <c r="I1088" s="356" t="s">
        <v>15618</v>
      </c>
      <c r="J1088" s="356" t="s">
        <v>15618</v>
      </c>
      <c r="K1088" s="357"/>
      <c r="L1088" s="357"/>
      <c r="M1088" s="357"/>
      <c r="N1088" s="357"/>
      <c r="O1088" s="357"/>
      <c r="P1088" s="358"/>
      <c r="Q1088" s="35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si="157"/>
        <v>0</v>
      </c>
      <c r="Y1088" s="271"/>
      <c r="Z1088" s="271"/>
      <c r="AB1088" s="273" t="str">
        <f t="shared" si="158"/>
        <v/>
      </c>
    </row>
    <row r="1089" spans="1:28" s="272" customFormat="1" ht="20.399999999999999">
      <c r="A1089" s="214"/>
      <c r="B1089" s="215" t="s">
        <v>15618</v>
      </c>
      <c r="C1089" s="354" t="s">
        <v>15618</v>
      </c>
      <c r="D1089" s="278"/>
      <c r="E1089" s="215" t="s">
        <v>15618</v>
      </c>
      <c r="F1089" s="215" t="s">
        <v>15618</v>
      </c>
      <c r="G1089" s="215" t="s">
        <v>15618</v>
      </c>
      <c r="H1089" s="355" t="s">
        <v>15618</v>
      </c>
      <c r="I1089" s="356" t="s">
        <v>15618</v>
      </c>
      <c r="J1089" s="356" t="s">
        <v>15618</v>
      </c>
      <c r="K1089" s="357"/>
      <c r="L1089" s="357"/>
      <c r="M1089" s="357"/>
      <c r="N1089" s="357"/>
      <c r="O1089" s="357"/>
      <c r="P1089" s="358"/>
      <c r="Q1089" s="35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si="157"/>
        <v>0</v>
      </c>
      <c r="Y1089" s="271"/>
      <c r="Z1089" s="271"/>
      <c r="AB1089" s="273" t="str">
        <f t="shared" si="158"/>
        <v/>
      </c>
    </row>
    <row r="1090" spans="1:28" s="272" customFormat="1" ht="20.399999999999999">
      <c r="A1090" s="214"/>
      <c r="B1090" s="215" t="s">
        <v>15618</v>
      </c>
      <c r="C1090" s="354" t="s">
        <v>15618</v>
      </c>
      <c r="D1090" s="278"/>
      <c r="E1090" s="215" t="s">
        <v>15618</v>
      </c>
      <c r="F1090" s="215" t="s">
        <v>15618</v>
      </c>
      <c r="G1090" s="215" t="s">
        <v>15618</v>
      </c>
      <c r="H1090" s="355" t="s">
        <v>15618</v>
      </c>
      <c r="I1090" s="356" t="s">
        <v>15618</v>
      </c>
      <c r="J1090" s="356" t="s">
        <v>15618</v>
      </c>
      <c r="K1090" s="357"/>
      <c r="L1090" s="357"/>
      <c r="M1090" s="357"/>
      <c r="N1090" s="357"/>
      <c r="O1090" s="357"/>
      <c r="P1090" s="358"/>
      <c r="Q1090" s="35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si="157"/>
        <v>0</v>
      </c>
      <c r="Y1090" s="271"/>
      <c r="Z1090" s="271"/>
      <c r="AB1090" s="273" t="str">
        <f t="shared" si="158"/>
        <v/>
      </c>
    </row>
    <row r="1091" spans="1:28" s="272" customFormat="1" ht="20.399999999999999">
      <c r="A1091" s="214"/>
      <c r="B1091" s="215" t="s">
        <v>15618</v>
      </c>
      <c r="C1091" s="354" t="s">
        <v>15618</v>
      </c>
      <c r="D1091" s="278"/>
      <c r="E1091" s="215" t="s">
        <v>15618</v>
      </c>
      <c r="F1091" s="215" t="s">
        <v>15618</v>
      </c>
      <c r="G1091" s="215" t="s">
        <v>15618</v>
      </c>
      <c r="H1091" s="355" t="s">
        <v>15618</v>
      </c>
      <c r="I1091" s="356" t="s">
        <v>15618</v>
      </c>
      <c r="J1091" s="356" t="s">
        <v>15618</v>
      </c>
      <c r="K1091" s="357"/>
      <c r="L1091" s="357"/>
      <c r="M1091" s="357"/>
      <c r="N1091" s="357"/>
      <c r="O1091" s="357"/>
      <c r="P1091" s="358"/>
      <c r="Q1091" s="35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si="157"/>
        <v>0</v>
      </c>
      <c r="Y1091" s="271"/>
      <c r="Z1091" s="271"/>
      <c r="AB1091" s="273" t="str">
        <f t="shared" si="158"/>
        <v/>
      </c>
    </row>
    <row r="1092" spans="1:28" s="272" customFormat="1" ht="20.399999999999999">
      <c r="A1092" s="214"/>
      <c r="B1092" s="215" t="s">
        <v>15618</v>
      </c>
      <c r="C1092" s="354" t="s">
        <v>15618</v>
      </c>
      <c r="D1092" s="278"/>
      <c r="E1092" s="215" t="s">
        <v>15618</v>
      </c>
      <c r="F1092" s="215" t="s">
        <v>15618</v>
      </c>
      <c r="G1092" s="215" t="s">
        <v>15618</v>
      </c>
      <c r="H1092" s="355" t="s">
        <v>15618</v>
      </c>
      <c r="I1092" s="356" t="s">
        <v>15618</v>
      </c>
      <c r="J1092" s="356" t="s">
        <v>15618</v>
      </c>
      <c r="K1092" s="357"/>
      <c r="L1092" s="357"/>
      <c r="M1092" s="357"/>
      <c r="N1092" s="357"/>
      <c r="O1092" s="357"/>
      <c r="P1092" s="358"/>
      <c r="Q1092" s="35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si="157"/>
        <v>0</v>
      </c>
      <c r="Y1092" s="271"/>
      <c r="Z1092" s="271"/>
      <c r="AB1092" s="273" t="str">
        <f t="shared" si="158"/>
        <v/>
      </c>
    </row>
    <row r="1093" spans="1:28" s="272" customFormat="1" ht="20.399999999999999">
      <c r="A1093" s="214"/>
      <c r="B1093" s="215" t="s">
        <v>15618</v>
      </c>
      <c r="C1093" s="354" t="s">
        <v>15618</v>
      </c>
      <c r="D1093" s="278"/>
      <c r="E1093" s="215" t="s">
        <v>15618</v>
      </c>
      <c r="F1093" s="215" t="s">
        <v>15618</v>
      </c>
      <c r="G1093" s="215" t="s">
        <v>15618</v>
      </c>
      <c r="H1093" s="355" t="s">
        <v>15618</v>
      </c>
      <c r="I1093" s="356" t="s">
        <v>15618</v>
      </c>
      <c r="J1093" s="356" t="s">
        <v>15618</v>
      </c>
      <c r="K1093" s="357"/>
      <c r="L1093" s="357"/>
      <c r="M1093" s="357"/>
      <c r="N1093" s="357"/>
      <c r="O1093" s="357"/>
      <c r="P1093" s="358"/>
      <c r="Q1093" s="35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si="157"/>
        <v>0</v>
      </c>
      <c r="Y1093" s="271"/>
      <c r="Z1093" s="271"/>
      <c r="AB1093" s="273" t="str">
        <f t="shared" si="158"/>
        <v/>
      </c>
    </row>
    <row r="1094" spans="1:28" s="272" customFormat="1" ht="20.399999999999999">
      <c r="A1094" s="214"/>
      <c r="B1094" s="215" t="s">
        <v>15618</v>
      </c>
      <c r="C1094" s="354" t="s">
        <v>15618</v>
      </c>
      <c r="D1094" s="278"/>
      <c r="E1094" s="215" t="s">
        <v>15618</v>
      </c>
      <c r="F1094" s="215" t="s">
        <v>15618</v>
      </c>
      <c r="G1094" s="215" t="s">
        <v>15618</v>
      </c>
      <c r="H1094" s="355" t="s">
        <v>15618</v>
      </c>
      <c r="I1094" s="356" t="s">
        <v>15618</v>
      </c>
      <c r="J1094" s="356" t="s">
        <v>15618</v>
      </c>
      <c r="K1094" s="357"/>
      <c r="L1094" s="357"/>
      <c r="M1094" s="357"/>
      <c r="N1094" s="357"/>
      <c r="O1094" s="357"/>
      <c r="P1094" s="358"/>
      <c r="Q1094" s="35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si="157"/>
        <v>0</v>
      </c>
      <c r="Y1094" s="271"/>
      <c r="Z1094" s="271"/>
      <c r="AB1094" s="273" t="str">
        <f t="shared" si="158"/>
        <v/>
      </c>
    </row>
    <row r="1095" spans="1:28" s="272" customFormat="1" ht="20.399999999999999">
      <c r="A1095" s="214"/>
      <c r="B1095" s="215" t="s">
        <v>15618</v>
      </c>
      <c r="C1095" s="354" t="s">
        <v>15618</v>
      </c>
      <c r="D1095" s="278"/>
      <c r="E1095" s="215" t="s">
        <v>15618</v>
      </c>
      <c r="F1095" s="215" t="s">
        <v>15618</v>
      </c>
      <c r="G1095" s="215" t="s">
        <v>15618</v>
      </c>
      <c r="H1095" s="355" t="s">
        <v>15618</v>
      </c>
      <c r="I1095" s="356" t="s">
        <v>15618</v>
      </c>
      <c r="J1095" s="356" t="s">
        <v>15618</v>
      </c>
      <c r="K1095" s="357"/>
      <c r="L1095" s="357"/>
      <c r="M1095" s="357"/>
      <c r="N1095" s="357"/>
      <c r="O1095" s="357"/>
      <c r="P1095" s="358"/>
      <c r="Q1095" s="35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si="157"/>
        <v>0</v>
      </c>
      <c r="Y1095" s="271"/>
      <c r="Z1095" s="271"/>
      <c r="AB1095" s="273" t="str">
        <f t="shared" si="158"/>
        <v/>
      </c>
    </row>
    <row r="1096" spans="1:28" s="272" customFormat="1" ht="20.399999999999999">
      <c r="A1096" s="214"/>
      <c r="B1096" s="215" t="s">
        <v>15618</v>
      </c>
      <c r="C1096" s="354" t="s">
        <v>15618</v>
      </c>
      <c r="D1096" s="278"/>
      <c r="E1096" s="215" t="s">
        <v>15618</v>
      </c>
      <c r="F1096" s="215" t="s">
        <v>15618</v>
      </c>
      <c r="G1096" s="215" t="s">
        <v>15618</v>
      </c>
      <c r="H1096" s="355" t="s">
        <v>15618</v>
      </c>
      <c r="I1096" s="356" t="s">
        <v>15618</v>
      </c>
      <c r="J1096" s="356" t="s">
        <v>15618</v>
      </c>
      <c r="K1096" s="357"/>
      <c r="L1096" s="357"/>
      <c r="M1096" s="357"/>
      <c r="N1096" s="357"/>
      <c r="O1096" s="357"/>
      <c r="P1096" s="358"/>
      <c r="Q1096" s="35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si="157"/>
        <v>0</v>
      </c>
      <c r="Y1096" s="271"/>
      <c r="Z1096" s="271"/>
      <c r="AB1096" s="273" t="str">
        <f t="shared" si="158"/>
        <v/>
      </c>
    </row>
    <row r="1097" spans="1:28" s="272" customFormat="1" ht="20.399999999999999">
      <c r="A1097" s="214"/>
      <c r="B1097" s="215" t="s">
        <v>15618</v>
      </c>
      <c r="C1097" s="354" t="s">
        <v>15618</v>
      </c>
      <c r="D1097" s="278"/>
      <c r="E1097" s="215" t="s">
        <v>15618</v>
      </c>
      <c r="F1097" s="215" t="s">
        <v>15618</v>
      </c>
      <c r="G1097" s="215" t="s">
        <v>15618</v>
      </c>
      <c r="H1097" s="355" t="s">
        <v>15618</v>
      </c>
      <c r="I1097" s="356" t="s">
        <v>15618</v>
      </c>
      <c r="J1097" s="356" t="s">
        <v>15618</v>
      </c>
      <c r="K1097" s="357"/>
      <c r="L1097" s="357"/>
      <c r="M1097" s="357"/>
      <c r="N1097" s="357"/>
      <c r="O1097" s="357"/>
      <c r="P1097" s="358"/>
      <c r="Q1097" s="35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si="157"/>
        <v>0</v>
      </c>
      <c r="Y1097" s="271"/>
      <c r="Z1097" s="271"/>
      <c r="AB1097" s="273" t="str">
        <f t="shared" si="158"/>
        <v/>
      </c>
    </row>
    <row r="1098" spans="1:28" s="272" customFormat="1" ht="20.399999999999999">
      <c r="A1098" s="214"/>
      <c r="B1098" s="215" t="s">
        <v>15618</v>
      </c>
      <c r="C1098" s="354" t="s">
        <v>15618</v>
      </c>
      <c r="D1098" s="278"/>
      <c r="E1098" s="215" t="s">
        <v>15618</v>
      </c>
      <c r="F1098" s="215" t="s">
        <v>15618</v>
      </c>
      <c r="G1098" s="215" t="s">
        <v>15618</v>
      </c>
      <c r="H1098" s="355" t="s">
        <v>15618</v>
      </c>
      <c r="I1098" s="356" t="s">
        <v>15618</v>
      </c>
      <c r="J1098" s="356" t="s">
        <v>15618</v>
      </c>
      <c r="K1098" s="357"/>
      <c r="L1098" s="357"/>
      <c r="M1098" s="357"/>
      <c r="N1098" s="357"/>
      <c r="O1098" s="357"/>
      <c r="P1098" s="358"/>
      <c r="Q1098" s="35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si="157"/>
        <v>0</v>
      </c>
      <c r="Y1098" s="271"/>
      <c r="Z1098" s="271"/>
      <c r="AB1098" s="273" t="str">
        <f t="shared" si="158"/>
        <v/>
      </c>
    </row>
    <row r="1099" spans="1:28" s="272" customFormat="1" ht="20.399999999999999">
      <c r="A1099" s="214"/>
      <c r="B1099" s="215" t="s">
        <v>15618</v>
      </c>
      <c r="C1099" s="354" t="s">
        <v>15618</v>
      </c>
      <c r="D1099" s="278"/>
      <c r="E1099" s="215" t="s">
        <v>15618</v>
      </c>
      <c r="F1099" s="215" t="s">
        <v>15618</v>
      </c>
      <c r="G1099" s="215" t="s">
        <v>15618</v>
      </c>
      <c r="H1099" s="355" t="s">
        <v>15618</v>
      </c>
      <c r="I1099" s="356" t="s">
        <v>15618</v>
      </c>
      <c r="J1099" s="356" t="s">
        <v>15618</v>
      </c>
      <c r="K1099" s="357"/>
      <c r="L1099" s="357"/>
      <c r="M1099" s="357"/>
      <c r="N1099" s="357"/>
      <c r="O1099" s="357"/>
      <c r="P1099" s="358"/>
      <c r="Q1099" s="35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si="157"/>
        <v>0</v>
      </c>
      <c r="Y1099" s="271"/>
      <c r="Z1099" s="271"/>
      <c r="AB1099" s="273" t="str">
        <f t="shared" si="158"/>
        <v/>
      </c>
    </row>
    <row r="1100" spans="1:28" s="272" customFormat="1" ht="20.399999999999999">
      <c r="A1100" s="214"/>
      <c r="B1100" s="215" t="s">
        <v>15618</v>
      </c>
      <c r="C1100" s="354" t="s">
        <v>15618</v>
      </c>
      <c r="D1100" s="278"/>
      <c r="E1100" s="215" t="s">
        <v>15618</v>
      </c>
      <c r="F1100" s="215" t="s">
        <v>15618</v>
      </c>
      <c r="G1100" s="215" t="s">
        <v>15618</v>
      </c>
      <c r="H1100" s="355" t="s">
        <v>15618</v>
      </c>
      <c r="I1100" s="356" t="s">
        <v>15618</v>
      </c>
      <c r="J1100" s="356" t="s">
        <v>15618</v>
      </c>
      <c r="K1100" s="357"/>
      <c r="L1100" s="357"/>
      <c r="M1100" s="357"/>
      <c r="N1100" s="357"/>
      <c r="O1100" s="357"/>
      <c r="P1100" s="358"/>
      <c r="Q1100" s="35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si="157"/>
        <v>0</v>
      </c>
      <c r="Y1100" s="271"/>
      <c r="Z1100" s="271"/>
      <c r="AB1100" s="273" t="str">
        <f t="shared" si="158"/>
        <v/>
      </c>
    </row>
    <row r="1101" spans="1:28" s="272" customFormat="1" ht="20.399999999999999">
      <c r="A1101" s="214"/>
      <c r="B1101" s="215" t="s">
        <v>15618</v>
      </c>
      <c r="C1101" s="354" t="s">
        <v>15618</v>
      </c>
      <c r="D1101" s="278"/>
      <c r="E1101" s="215" t="s">
        <v>15618</v>
      </c>
      <c r="F1101" s="215" t="s">
        <v>15618</v>
      </c>
      <c r="G1101" s="215" t="s">
        <v>15618</v>
      </c>
      <c r="H1101" s="355" t="s">
        <v>15618</v>
      </c>
      <c r="I1101" s="356" t="s">
        <v>15618</v>
      </c>
      <c r="J1101" s="356" t="s">
        <v>15618</v>
      </c>
      <c r="K1101" s="357"/>
      <c r="L1101" s="357"/>
      <c r="M1101" s="357"/>
      <c r="N1101" s="357"/>
      <c r="O1101" s="357"/>
      <c r="P1101" s="358"/>
      <c r="Q1101" s="35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si="157"/>
        <v>0</v>
      </c>
      <c r="Y1101" s="271"/>
      <c r="Z1101" s="271"/>
      <c r="AB1101" s="273" t="str">
        <f t="shared" si="158"/>
        <v/>
      </c>
    </row>
    <row r="1102" spans="1:28" s="272" customFormat="1" ht="20.399999999999999">
      <c r="A1102" s="214"/>
      <c r="B1102" s="215" t="s">
        <v>15618</v>
      </c>
      <c r="C1102" s="354" t="s">
        <v>15618</v>
      </c>
      <c r="D1102" s="278"/>
      <c r="E1102" s="215" t="s">
        <v>15618</v>
      </c>
      <c r="F1102" s="215" t="s">
        <v>15618</v>
      </c>
      <c r="G1102" s="215" t="s">
        <v>15618</v>
      </c>
      <c r="H1102" s="355" t="s">
        <v>15618</v>
      </c>
      <c r="I1102" s="356" t="s">
        <v>15618</v>
      </c>
      <c r="J1102" s="356" t="s">
        <v>15618</v>
      </c>
      <c r="K1102" s="357"/>
      <c r="L1102" s="357"/>
      <c r="M1102" s="357"/>
      <c r="N1102" s="357"/>
      <c r="O1102" s="357"/>
      <c r="P1102" s="358"/>
      <c r="Q1102" s="35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si="157"/>
        <v>0</v>
      </c>
      <c r="Y1102" s="271"/>
      <c r="Z1102" s="271"/>
      <c r="AB1102" s="273" t="str">
        <f t="shared" si="158"/>
        <v/>
      </c>
    </row>
    <row r="1103" spans="1:28" s="272" customFormat="1" ht="20.399999999999999">
      <c r="A1103" s="214"/>
      <c r="B1103" s="215" t="s">
        <v>15618</v>
      </c>
      <c r="C1103" s="354" t="s">
        <v>15618</v>
      </c>
      <c r="D1103" s="278"/>
      <c r="E1103" s="215" t="s">
        <v>15618</v>
      </c>
      <c r="F1103" s="215" t="s">
        <v>15618</v>
      </c>
      <c r="G1103" s="215" t="s">
        <v>15618</v>
      </c>
      <c r="H1103" s="355" t="s">
        <v>15618</v>
      </c>
      <c r="I1103" s="356" t="s">
        <v>15618</v>
      </c>
      <c r="J1103" s="356" t="s">
        <v>15618</v>
      </c>
      <c r="K1103" s="357"/>
      <c r="L1103" s="357"/>
      <c r="M1103" s="357"/>
      <c r="N1103" s="357"/>
      <c r="O1103" s="357"/>
      <c r="P1103" s="358"/>
      <c r="Q1103" s="35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si="157"/>
        <v>0</v>
      </c>
      <c r="Y1103" s="271"/>
      <c r="Z1103" s="271"/>
      <c r="AB1103" s="273" t="str">
        <f t="shared" si="158"/>
        <v/>
      </c>
    </row>
    <row r="1104" spans="1:28" s="272" customFormat="1" ht="20.399999999999999">
      <c r="A1104" s="214"/>
      <c r="B1104" s="215" t="s">
        <v>15618</v>
      </c>
      <c r="C1104" s="354" t="s">
        <v>15618</v>
      </c>
      <c r="D1104" s="278"/>
      <c r="E1104" s="215" t="s">
        <v>15618</v>
      </c>
      <c r="F1104" s="215" t="s">
        <v>15618</v>
      </c>
      <c r="G1104" s="215" t="s">
        <v>15618</v>
      </c>
      <c r="H1104" s="355" t="s">
        <v>15618</v>
      </c>
      <c r="I1104" s="356" t="s">
        <v>15618</v>
      </c>
      <c r="J1104" s="356" t="s">
        <v>15618</v>
      </c>
      <c r="K1104" s="357"/>
      <c r="L1104" s="357"/>
      <c r="M1104" s="357"/>
      <c r="N1104" s="357"/>
      <c r="O1104" s="357"/>
      <c r="P1104" s="358"/>
      <c r="Q1104" s="35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si="157"/>
        <v>0</v>
      </c>
      <c r="Y1104" s="271"/>
      <c r="Z1104" s="271"/>
      <c r="AB1104" s="273" t="str">
        <f t="shared" si="158"/>
        <v/>
      </c>
    </row>
    <row r="1105" spans="1:28" s="272" customFormat="1" ht="20.399999999999999">
      <c r="A1105" s="214"/>
      <c r="B1105" s="215" t="s">
        <v>15618</v>
      </c>
      <c r="C1105" s="354" t="s">
        <v>15618</v>
      </c>
      <c r="D1105" s="278"/>
      <c r="E1105" s="215" t="s">
        <v>15618</v>
      </c>
      <c r="F1105" s="215" t="s">
        <v>15618</v>
      </c>
      <c r="G1105" s="215" t="s">
        <v>15618</v>
      </c>
      <c r="H1105" s="355" t="s">
        <v>15618</v>
      </c>
      <c r="I1105" s="356" t="s">
        <v>15618</v>
      </c>
      <c r="J1105" s="356" t="s">
        <v>15618</v>
      </c>
      <c r="K1105" s="357"/>
      <c r="L1105" s="357"/>
      <c r="M1105" s="357"/>
      <c r="N1105" s="357"/>
      <c r="O1105" s="357"/>
      <c r="P1105" s="358"/>
      <c r="Q1105" s="35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si="157"/>
        <v>0</v>
      </c>
      <c r="Y1105" s="271"/>
      <c r="Z1105" s="271"/>
      <c r="AB1105" s="273" t="str">
        <f t="shared" si="158"/>
        <v/>
      </c>
    </row>
    <row r="1106" spans="1:28" s="272" customFormat="1" ht="20.399999999999999">
      <c r="A1106" s="214"/>
      <c r="B1106" s="215" t="s">
        <v>15618</v>
      </c>
      <c r="C1106" s="354" t="s">
        <v>15618</v>
      </c>
      <c r="D1106" s="278"/>
      <c r="E1106" s="215" t="s">
        <v>15618</v>
      </c>
      <c r="F1106" s="215" t="s">
        <v>15618</v>
      </c>
      <c r="G1106" s="215" t="s">
        <v>15618</v>
      </c>
      <c r="H1106" s="355" t="s">
        <v>15618</v>
      </c>
      <c r="I1106" s="356" t="s">
        <v>15618</v>
      </c>
      <c r="J1106" s="356" t="s">
        <v>15618</v>
      </c>
      <c r="K1106" s="357"/>
      <c r="L1106" s="357"/>
      <c r="M1106" s="357"/>
      <c r="N1106" s="357"/>
      <c r="O1106" s="357"/>
      <c r="P1106" s="358"/>
      <c r="Q1106" s="35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si="157"/>
        <v>0</v>
      </c>
      <c r="Y1106" s="271"/>
      <c r="Z1106" s="271"/>
      <c r="AB1106" s="273" t="str">
        <f t="shared" si="158"/>
        <v/>
      </c>
    </row>
    <row r="1107" spans="1:28" s="272" customFormat="1" ht="20.399999999999999">
      <c r="A1107" s="214"/>
      <c r="B1107" s="215" t="s">
        <v>15618</v>
      </c>
      <c r="C1107" s="354" t="s">
        <v>15618</v>
      </c>
      <c r="D1107" s="278"/>
      <c r="E1107" s="215" t="s">
        <v>15618</v>
      </c>
      <c r="F1107" s="215" t="s">
        <v>15618</v>
      </c>
      <c r="G1107" s="215" t="s">
        <v>15618</v>
      </c>
      <c r="H1107" s="355" t="s">
        <v>15618</v>
      </c>
      <c r="I1107" s="356" t="s">
        <v>15618</v>
      </c>
      <c r="J1107" s="356" t="s">
        <v>15618</v>
      </c>
      <c r="K1107" s="357"/>
      <c r="L1107" s="357"/>
      <c r="M1107" s="357"/>
      <c r="N1107" s="357"/>
      <c r="O1107" s="357"/>
      <c r="P1107" s="358"/>
      <c r="Q1107" s="35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si="157"/>
        <v>0</v>
      </c>
      <c r="Y1107" s="271"/>
      <c r="Z1107" s="271"/>
      <c r="AB1107" s="273" t="str">
        <f t="shared" si="158"/>
        <v/>
      </c>
    </row>
    <row r="1108" spans="1:28" s="272" customFormat="1" ht="20.399999999999999">
      <c r="A1108" s="214"/>
      <c r="B1108" s="215" t="s">
        <v>15618</v>
      </c>
      <c r="C1108" s="354" t="s">
        <v>15618</v>
      </c>
      <c r="D1108" s="278"/>
      <c r="E1108" s="215" t="s">
        <v>15618</v>
      </c>
      <c r="F1108" s="215" t="s">
        <v>15618</v>
      </c>
      <c r="G1108" s="215" t="s">
        <v>15618</v>
      </c>
      <c r="H1108" s="355" t="s">
        <v>15618</v>
      </c>
      <c r="I1108" s="356" t="s">
        <v>15618</v>
      </c>
      <c r="J1108" s="356" t="s">
        <v>15618</v>
      </c>
      <c r="K1108" s="357"/>
      <c r="L1108" s="357"/>
      <c r="M1108" s="357"/>
      <c r="N1108" s="357"/>
      <c r="O1108" s="357"/>
      <c r="P1108" s="358"/>
      <c r="Q1108" s="35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si="157"/>
        <v>0</v>
      </c>
      <c r="Y1108" s="271"/>
      <c r="Z1108" s="271"/>
      <c r="AB1108" s="273" t="str">
        <f t="shared" si="158"/>
        <v/>
      </c>
    </row>
    <row r="1109" spans="1:28" s="272" customFormat="1" ht="20.399999999999999">
      <c r="A1109" s="214"/>
      <c r="B1109" s="215" t="s">
        <v>15618</v>
      </c>
      <c r="C1109" s="354" t="s">
        <v>15618</v>
      </c>
      <c r="D1109" s="278"/>
      <c r="E1109" s="215" t="s">
        <v>15618</v>
      </c>
      <c r="F1109" s="215" t="s">
        <v>15618</v>
      </c>
      <c r="G1109" s="215" t="s">
        <v>15618</v>
      </c>
      <c r="H1109" s="355" t="s">
        <v>15618</v>
      </c>
      <c r="I1109" s="356" t="s">
        <v>15618</v>
      </c>
      <c r="J1109" s="356" t="s">
        <v>15618</v>
      </c>
      <c r="K1109" s="357"/>
      <c r="L1109" s="357"/>
      <c r="M1109" s="357"/>
      <c r="N1109" s="357"/>
      <c r="O1109" s="357"/>
      <c r="P1109" s="358"/>
      <c r="Q1109" s="35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si="157"/>
        <v>0</v>
      </c>
      <c r="Y1109" s="271"/>
      <c r="Z1109" s="271"/>
      <c r="AB1109" s="273" t="str">
        <f t="shared" si="158"/>
        <v/>
      </c>
    </row>
    <row r="1110" spans="1:28" s="272" customFormat="1" ht="20.399999999999999">
      <c r="A1110" s="214"/>
      <c r="B1110" s="215" t="s">
        <v>15618</v>
      </c>
      <c r="C1110" s="354" t="s">
        <v>15618</v>
      </c>
      <c r="D1110" s="278"/>
      <c r="E1110" s="215" t="s">
        <v>15618</v>
      </c>
      <c r="F1110" s="215" t="s">
        <v>15618</v>
      </c>
      <c r="G1110" s="215" t="s">
        <v>15618</v>
      </c>
      <c r="H1110" s="355" t="s">
        <v>15618</v>
      </c>
      <c r="I1110" s="356" t="s">
        <v>15618</v>
      </c>
      <c r="J1110" s="356" t="s">
        <v>15618</v>
      </c>
      <c r="K1110" s="357"/>
      <c r="L1110" s="357"/>
      <c r="M1110" s="357"/>
      <c r="N1110" s="357"/>
      <c r="O1110" s="357"/>
      <c r="P1110" s="358"/>
      <c r="Q1110" s="35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si="157"/>
        <v>0</v>
      </c>
      <c r="Y1110" s="271"/>
      <c r="Z1110" s="271"/>
      <c r="AB1110" s="273" t="str">
        <f t="shared" si="158"/>
        <v/>
      </c>
    </row>
    <row r="1111" spans="1:28" s="272" customFormat="1" ht="20.399999999999999">
      <c r="A1111" s="214"/>
      <c r="B1111" s="215" t="s">
        <v>15618</v>
      </c>
      <c r="C1111" s="354" t="s">
        <v>15618</v>
      </c>
      <c r="D1111" s="278"/>
      <c r="E1111" s="215" t="s">
        <v>15618</v>
      </c>
      <c r="F1111" s="215" t="s">
        <v>15618</v>
      </c>
      <c r="G1111" s="215" t="s">
        <v>15618</v>
      </c>
      <c r="H1111" s="355" t="s">
        <v>15618</v>
      </c>
      <c r="I1111" s="356" t="s">
        <v>15618</v>
      </c>
      <c r="J1111" s="356" t="s">
        <v>15618</v>
      </c>
      <c r="K1111" s="357"/>
      <c r="L1111" s="357"/>
      <c r="M1111" s="357"/>
      <c r="N1111" s="357"/>
      <c r="O1111" s="357"/>
      <c r="P1111" s="358"/>
      <c r="Q1111" s="35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si="157"/>
        <v>0</v>
      </c>
      <c r="Y1111" s="271"/>
      <c r="Z1111" s="271"/>
      <c r="AB1111" s="273" t="str">
        <f t="shared" si="158"/>
        <v/>
      </c>
    </row>
    <row r="1112" spans="1:28" s="272" customFormat="1" ht="20.399999999999999">
      <c r="A1112" s="214"/>
      <c r="B1112" s="215" t="s">
        <v>15618</v>
      </c>
      <c r="C1112" s="354" t="s">
        <v>15618</v>
      </c>
      <c r="D1112" s="278"/>
      <c r="E1112" s="215" t="s">
        <v>15618</v>
      </c>
      <c r="F1112" s="215" t="s">
        <v>15618</v>
      </c>
      <c r="G1112" s="215" t="s">
        <v>15618</v>
      </c>
      <c r="H1112" s="355" t="s">
        <v>15618</v>
      </c>
      <c r="I1112" s="356" t="s">
        <v>15618</v>
      </c>
      <c r="J1112" s="356" t="s">
        <v>15618</v>
      </c>
      <c r="K1112" s="357"/>
      <c r="L1112" s="357"/>
      <c r="M1112" s="357"/>
      <c r="N1112" s="357"/>
      <c r="O1112" s="357"/>
      <c r="P1112" s="358"/>
      <c r="Q1112" s="35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si="157"/>
        <v>0</v>
      </c>
      <c r="Y1112" s="271"/>
      <c r="Z1112" s="271"/>
      <c r="AB1112" s="273" t="str">
        <f t="shared" si="158"/>
        <v/>
      </c>
    </row>
    <row r="1113" spans="1:28" s="272" customFormat="1" ht="20.399999999999999">
      <c r="A1113" s="214"/>
      <c r="B1113" s="215" t="s">
        <v>15618</v>
      </c>
      <c r="C1113" s="354" t="s">
        <v>15618</v>
      </c>
      <c r="D1113" s="278"/>
      <c r="E1113" s="215" t="s">
        <v>15618</v>
      </c>
      <c r="F1113" s="215" t="s">
        <v>15618</v>
      </c>
      <c r="G1113" s="215" t="s">
        <v>15618</v>
      </c>
      <c r="H1113" s="355" t="s">
        <v>15618</v>
      </c>
      <c r="I1113" s="356" t="s">
        <v>15618</v>
      </c>
      <c r="J1113" s="356" t="s">
        <v>15618</v>
      </c>
      <c r="K1113" s="357"/>
      <c r="L1113" s="357"/>
      <c r="M1113" s="357"/>
      <c r="N1113" s="357"/>
      <c r="O1113" s="357"/>
      <c r="P1113" s="358"/>
      <c r="Q1113" s="35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si="157"/>
        <v>0</v>
      </c>
      <c r="Y1113" s="271"/>
      <c r="Z1113" s="271"/>
      <c r="AB1113" s="273" t="str">
        <f t="shared" si="158"/>
        <v/>
      </c>
    </row>
    <row r="1114" spans="1:28" s="272" customFormat="1" ht="20.399999999999999">
      <c r="A1114" s="214"/>
      <c r="B1114" s="215" t="s">
        <v>15618</v>
      </c>
      <c r="C1114" s="354" t="s">
        <v>15618</v>
      </c>
      <c r="D1114" s="278"/>
      <c r="E1114" s="215" t="s">
        <v>15618</v>
      </c>
      <c r="F1114" s="215" t="s">
        <v>15618</v>
      </c>
      <c r="G1114" s="215" t="s">
        <v>15618</v>
      </c>
      <c r="H1114" s="355" t="s">
        <v>15618</v>
      </c>
      <c r="I1114" s="356" t="s">
        <v>15618</v>
      </c>
      <c r="J1114" s="356" t="s">
        <v>15618</v>
      </c>
      <c r="K1114" s="357"/>
      <c r="L1114" s="357"/>
      <c r="M1114" s="357"/>
      <c r="N1114" s="357"/>
      <c r="O1114" s="357"/>
      <c r="P1114" s="358"/>
      <c r="Q1114" s="35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si="157"/>
        <v>0</v>
      </c>
      <c r="Y1114" s="271"/>
      <c r="Z1114" s="271"/>
      <c r="AB1114" s="273" t="str">
        <f t="shared" si="158"/>
        <v/>
      </c>
    </row>
    <row r="1115" spans="1:28" s="272" customFormat="1" ht="20.399999999999999">
      <c r="A1115" s="214"/>
      <c r="B1115" s="215" t="s">
        <v>15618</v>
      </c>
      <c r="C1115" s="354" t="s">
        <v>15618</v>
      </c>
      <c r="D1115" s="278"/>
      <c r="E1115" s="215" t="s">
        <v>15618</v>
      </c>
      <c r="F1115" s="215" t="s">
        <v>15618</v>
      </c>
      <c r="G1115" s="215" t="s">
        <v>15618</v>
      </c>
      <c r="H1115" s="355" t="s">
        <v>15618</v>
      </c>
      <c r="I1115" s="356" t="s">
        <v>15618</v>
      </c>
      <c r="J1115" s="356" t="s">
        <v>15618</v>
      </c>
      <c r="K1115" s="357"/>
      <c r="L1115" s="357"/>
      <c r="M1115" s="357"/>
      <c r="N1115" s="357"/>
      <c r="O1115" s="357"/>
      <c r="P1115" s="358"/>
      <c r="Q1115" s="359"/>
      <c r="R1115" s="215" t="str">
        <f ca="1">IF(ISERROR($V1115),"",OFFSET('Smelter Look-up'!$C$4,$V1115-4,0)&amp;"")</f>
        <v/>
      </c>
      <c r="S1115" s="222" t="str">
        <f t="shared" ref="S1115:S1145" ca="1" si="159">IF(B1115="","",IF(ISERROR(MATCH($E1115,CL,0)),"Unknown",INDIRECT("'C'!$A$"&amp;MATCH($E1115,CL,0)+1)))</f>
        <v/>
      </c>
      <c r="T1115" s="222" t="str">
        <f ca="1">IF(B1115="","",IF(ISERROR(MATCH($J1115,SorP!$B$1:$B$6230,0)),"",INDIRECT("'SorP'!$A$"&amp;MATCH($J1115,SorP!$B$1:$B$6230,0))))</f>
        <v/>
      </c>
      <c r="U1115" s="238"/>
      <c r="V1115" s="270" t="e">
        <f>IF(C1115="",NA(),MATCH($B1115&amp;$C1115,'Smelter Look-up'!$J:$J,0))</f>
        <v>#N/A</v>
      </c>
      <c r="W1115" s="271"/>
      <c r="X1115" s="271">
        <f t="shared" ref="X1115:X1145" si="160">IF(AND(C1115="Smelter not listed",OR(LEN(D1115)=0,LEN(E1115)=0)),1,0)</f>
        <v>0</v>
      </c>
      <c r="Y1115" s="271"/>
      <c r="Z1115" s="271"/>
      <c r="AB1115" s="273" t="str">
        <f t="shared" ref="AB1115:AB1145" si="161">B1115&amp;C1115</f>
        <v/>
      </c>
    </row>
    <row r="1116" spans="1:28" s="272" customFormat="1" ht="20.399999999999999">
      <c r="A1116" s="214"/>
      <c r="B1116" s="215" t="s">
        <v>15618</v>
      </c>
      <c r="C1116" s="354" t="s">
        <v>15618</v>
      </c>
      <c r="D1116" s="278"/>
      <c r="E1116" s="215" t="s">
        <v>15618</v>
      </c>
      <c r="F1116" s="215" t="s">
        <v>15618</v>
      </c>
      <c r="G1116" s="215" t="s">
        <v>15618</v>
      </c>
      <c r="H1116" s="355" t="s">
        <v>15618</v>
      </c>
      <c r="I1116" s="356" t="s">
        <v>15618</v>
      </c>
      <c r="J1116" s="356" t="s">
        <v>15618</v>
      </c>
      <c r="K1116" s="357"/>
      <c r="L1116" s="357"/>
      <c r="M1116" s="357"/>
      <c r="N1116" s="357"/>
      <c r="O1116" s="357"/>
      <c r="P1116" s="358"/>
      <c r="Q1116" s="35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si="160"/>
        <v>0</v>
      </c>
      <c r="Y1116" s="271"/>
      <c r="Z1116" s="271"/>
      <c r="AB1116" s="273" t="str">
        <f t="shared" si="161"/>
        <v/>
      </c>
    </row>
    <row r="1117" spans="1:28" s="272" customFormat="1" ht="20.399999999999999">
      <c r="A1117" s="214"/>
      <c r="B1117" s="215" t="s">
        <v>15618</v>
      </c>
      <c r="C1117" s="354" t="s">
        <v>15618</v>
      </c>
      <c r="D1117" s="278"/>
      <c r="E1117" s="215" t="s">
        <v>15618</v>
      </c>
      <c r="F1117" s="215" t="s">
        <v>15618</v>
      </c>
      <c r="G1117" s="215" t="s">
        <v>15618</v>
      </c>
      <c r="H1117" s="355" t="s">
        <v>15618</v>
      </c>
      <c r="I1117" s="356" t="s">
        <v>15618</v>
      </c>
      <c r="J1117" s="356" t="s">
        <v>15618</v>
      </c>
      <c r="K1117" s="357"/>
      <c r="L1117" s="357"/>
      <c r="M1117" s="357"/>
      <c r="N1117" s="357"/>
      <c r="O1117" s="357"/>
      <c r="P1117" s="358"/>
      <c r="Q1117" s="35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si="160"/>
        <v>0</v>
      </c>
      <c r="Y1117" s="271"/>
      <c r="Z1117" s="271"/>
      <c r="AB1117" s="273" t="str">
        <f t="shared" si="161"/>
        <v/>
      </c>
    </row>
    <row r="1118" spans="1:28" s="272" customFormat="1" ht="20.399999999999999">
      <c r="A1118" s="214"/>
      <c r="B1118" s="215" t="s">
        <v>15618</v>
      </c>
      <c r="C1118" s="354" t="s">
        <v>15618</v>
      </c>
      <c r="D1118" s="278"/>
      <c r="E1118" s="215" t="s">
        <v>15618</v>
      </c>
      <c r="F1118" s="215" t="s">
        <v>15618</v>
      </c>
      <c r="G1118" s="215" t="s">
        <v>15618</v>
      </c>
      <c r="H1118" s="355" t="s">
        <v>15618</v>
      </c>
      <c r="I1118" s="356" t="s">
        <v>15618</v>
      </c>
      <c r="J1118" s="356" t="s">
        <v>15618</v>
      </c>
      <c r="K1118" s="357"/>
      <c r="L1118" s="357"/>
      <c r="M1118" s="357"/>
      <c r="N1118" s="357"/>
      <c r="O1118" s="357"/>
      <c r="P1118" s="358"/>
      <c r="Q1118" s="35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si="160"/>
        <v>0</v>
      </c>
      <c r="Y1118" s="271"/>
      <c r="Z1118" s="271"/>
      <c r="AB1118" s="273" t="str">
        <f t="shared" si="161"/>
        <v/>
      </c>
    </row>
    <row r="1119" spans="1:28" s="272" customFormat="1" ht="20.399999999999999">
      <c r="A1119" s="214"/>
      <c r="B1119" s="215" t="s">
        <v>15618</v>
      </c>
      <c r="C1119" s="354" t="s">
        <v>15618</v>
      </c>
      <c r="D1119" s="278"/>
      <c r="E1119" s="215" t="s">
        <v>15618</v>
      </c>
      <c r="F1119" s="215" t="s">
        <v>15618</v>
      </c>
      <c r="G1119" s="215" t="s">
        <v>15618</v>
      </c>
      <c r="H1119" s="355" t="s">
        <v>15618</v>
      </c>
      <c r="I1119" s="356" t="s">
        <v>15618</v>
      </c>
      <c r="J1119" s="356" t="s">
        <v>15618</v>
      </c>
      <c r="K1119" s="357"/>
      <c r="L1119" s="357"/>
      <c r="M1119" s="357"/>
      <c r="N1119" s="357"/>
      <c r="O1119" s="357"/>
      <c r="P1119" s="358"/>
      <c r="Q1119" s="35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si="160"/>
        <v>0</v>
      </c>
      <c r="Y1119" s="271"/>
      <c r="Z1119" s="271"/>
      <c r="AB1119" s="273" t="str">
        <f t="shared" si="161"/>
        <v/>
      </c>
    </row>
    <row r="1120" spans="1:28" s="272" customFormat="1" ht="20.399999999999999">
      <c r="A1120" s="214"/>
      <c r="B1120" s="215" t="s">
        <v>15618</v>
      </c>
      <c r="C1120" s="354" t="s">
        <v>15618</v>
      </c>
      <c r="D1120" s="278"/>
      <c r="E1120" s="215" t="s">
        <v>15618</v>
      </c>
      <c r="F1120" s="215" t="s">
        <v>15618</v>
      </c>
      <c r="G1120" s="215" t="s">
        <v>15618</v>
      </c>
      <c r="H1120" s="355" t="s">
        <v>15618</v>
      </c>
      <c r="I1120" s="356" t="s">
        <v>15618</v>
      </c>
      <c r="J1120" s="356" t="s">
        <v>15618</v>
      </c>
      <c r="K1120" s="357"/>
      <c r="L1120" s="357"/>
      <c r="M1120" s="357"/>
      <c r="N1120" s="357"/>
      <c r="O1120" s="357"/>
      <c r="P1120" s="358"/>
      <c r="Q1120" s="35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si="160"/>
        <v>0</v>
      </c>
      <c r="Y1120" s="271"/>
      <c r="Z1120" s="271"/>
      <c r="AB1120" s="273" t="str">
        <f t="shared" si="161"/>
        <v/>
      </c>
    </row>
    <row r="1121" spans="1:28" s="272" customFormat="1" ht="20.399999999999999">
      <c r="A1121" s="214"/>
      <c r="B1121" s="215" t="s">
        <v>15618</v>
      </c>
      <c r="C1121" s="354" t="s">
        <v>15618</v>
      </c>
      <c r="D1121" s="278"/>
      <c r="E1121" s="215" t="s">
        <v>15618</v>
      </c>
      <c r="F1121" s="215" t="s">
        <v>15618</v>
      </c>
      <c r="G1121" s="215" t="s">
        <v>15618</v>
      </c>
      <c r="H1121" s="355" t="s">
        <v>15618</v>
      </c>
      <c r="I1121" s="356" t="s">
        <v>15618</v>
      </c>
      <c r="J1121" s="356" t="s">
        <v>15618</v>
      </c>
      <c r="K1121" s="357"/>
      <c r="L1121" s="357"/>
      <c r="M1121" s="357"/>
      <c r="N1121" s="357"/>
      <c r="O1121" s="357"/>
      <c r="P1121" s="358"/>
      <c r="Q1121" s="35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si="160"/>
        <v>0</v>
      </c>
      <c r="Y1121" s="271"/>
      <c r="Z1121" s="271"/>
      <c r="AB1121" s="273" t="str">
        <f t="shared" si="161"/>
        <v/>
      </c>
    </row>
    <row r="1122" spans="1:28" s="272" customFormat="1" ht="20.399999999999999">
      <c r="A1122" s="214"/>
      <c r="B1122" s="215" t="s">
        <v>15618</v>
      </c>
      <c r="C1122" s="354" t="s">
        <v>15618</v>
      </c>
      <c r="D1122" s="278"/>
      <c r="E1122" s="215" t="s">
        <v>15618</v>
      </c>
      <c r="F1122" s="215" t="s">
        <v>15618</v>
      </c>
      <c r="G1122" s="215" t="s">
        <v>15618</v>
      </c>
      <c r="H1122" s="355" t="s">
        <v>15618</v>
      </c>
      <c r="I1122" s="356" t="s">
        <v>15618</v>
      </c>
      <c r="J1122" s="356" t="s">
        <v>15618</v>
      </c>
      <c r="K1122" s="357"/>
      <c r="L1122" s="357"/>
      <c r="M1122" s="357"/>
      <c r="N1122" s="357"/>
      <c r="O1122" s="357"/>
      <c r="P1122" s="358"/>
      <c r="Q1122" s="35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si="160"/>
        <v>0</v>
      </c>
      <c r="Y1122" s="271"/>
      <c r="Z1122" s="271"/>
      <c r="AB1122" s="273" t="str">
        <f t="shared" si="161"/>
        <v/>
      </c>
    </row>
    <row r="1123" spans="1:28" s="272" customFormat="1" ht="20.399999999999999">
      <c r="A1123" s="214"/>
      <c r="B1123" s="215" t="s">
        <v>15618</v>
      </c>
      <c r="C1123" s="354" t="s">
        <v>15618</v>
      </c>
      <c r="D1123" s="278"/>
      <c r="E1123" s="215" t="s">
        <v>15618</v>
      </c>
      <c r="F1123" s="215" t="s">
        <v>15618</v>
      </c>
      <c r="G1123" s="215" t="s">
        <v>15618</v>
      </c>
      <c r="H1123" s="355" t="s">
        <v>15618</v>
      </c>
      <c r="I1123" s="356" t="s">
        <v>15618</v>
      </c>
      <c r="J1123" s="356" t="s">
        <v>15618</v>
      </c>
      <c r="K1123" s="357"/>
      <c r="L1123" s="357"/>
      <c r="M1123" s="357"/>
      <c r="N1123" s="357"/>
      <c r="O1123" s="357"/>
      <c r="P1123" s="358"/>
      <c r="Q1123" s="35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si="160"/>
        <v>0</v>
      </c>
      <c r="Y1123" s="271"/>
      <c r="Z1123" s="271"/>
      <c r="AB1123" s="273" t="str">
        <f t="shared" si="161"/>
        <v/>
      </c>
    </row>
    <row r="1124" spans="1:28" s="272" customFormat="1" ht="20.399999999999999">
      <c r="A1124" s="214"/>
      <c r="B1124" s="215" t="s">
        <v>15618</v>
      </c>
      <c r="C1124" s="354" t="s">
        <v>15618</v>
      </c>
      <c r="D1124" s="278"/>
      <c r="E1124" s="215" t="s">
        <v>15618</v>
      </c>
      <c r="F1124" s="215" t="s">
        <v>15618</v>
      </c>
      <c r="G1124" s="215" t="s">
        <v>15618</v>
      </c>
      <c r="H1124" s="355" t="s">
        <v>15618</v>
      </c>
      <c r="I1124" s="356" t="s">
        <v>15618</v>
      </c>
      <c r="J1124" s="356" t="s">
        <v>15618</v>
      </c>
      <c r="K1124" s="357"/>
      <c r="L1124" s="357"/>
      <c r="M1124" s="357"/>
      <c r="N1124" s="357"/>
      <c r="O1124" s="357"/>
      <c r="P1124" s="358"/>
      <c r="Q1124" s="35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si="160"/>
        <v>0</v>
      </c>
      <c r="Y1124" s="271"/>
      <c r="Z1124" s="271"/>
      <c r="AB1124" s="273" t="str">
        <f t="shared" si="161"/>
        <v/>
      </c>
    </row>
    <row r="1125" spans="1:28" s="272" customFormat="1" ht="20.399999999999999">
      <c r="A1125" s="214"/>
      <c r="B1125" s="215" t="s">
        <v>15618</v>
      </c>
      <c r="C1125" s="354" t="s">
        <v>15618</v>
      </c>
      <c r="D1125" s="278"/>
      <c r="E1125" s="215" t="s">
        <v>15618</v>
      </c>
      <c r="F1125" s="215" t="s">
        <v>15618</v>
      </c>
      <c r="G1125" s="215" t="s">
        <v>15618</v>
      </c>
      <c r="H1125" s="355" t="s">
        <v>15618</v>
      </c>
      <c r="I1125" s="356" t="s">
        <v>15618</v>
      </c>
      <c r="J1125" s="356" t="s">
        <v>15618</v>
      </c>
      <c r="K1125" s="357"/>
      <c r="L1125" s="357"/>
      <c r="M1125" s="357"/>
      <c r="N1125" s="357"/>
      <c r="O1125" s="357"/>
      <c r="P1125" s="358"/>
      <c r="Q1125" s="35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si="160"/>
        <v>0</v>
      </c>
      <c r="Y1125" s="271"/>
      <c r="Z1125" s="271"/>
      <c r="AB1125" s="273" t="str">
        <f t="shared" si="161"/>
        <v/>
      </c>
    </row>
    <row r="1126" spans="1:28" s="272" customFormat="1" ht="20.399999999999999">
      <c r="A1126" s="214"/>
      <c r="B1126" s="215" t="s">
        <v>15618</v>
      </c>
      <c r="C1126" s="354" t="s">
        <v>15618</v>
      </c>
      <c r="D1126" s="278"/>
      <c r="E1126" s="215" t="s">
        <v>15618</v>
      </c>
      <c r="F1126" s="215" t="s">
        <v>15618</v>
      </c>
      <c r="G1126" s="215" t="s">
        <v>15618</v>
      </c>
      <c r="H1126" s="355" t="s">
        <v>15618</v>
      </c>
      <c r="I1126" s="356" t="s">
        <v>15618</v>
      </c>
      <c r="J1126" s="356" t="s">
        <v>15618</v>
      </c>
      <c r="K1126" s="357"/>
      <c r="L1126" s="357"/>
      <c r="M1126" s="357"/>
      <c r="N1126" s="357"/>
      <c r="O1126" s="357"/>
      <c r="P1126" s="358"/>
      <c r="Q1126" s="35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si="160"/>
        <v>0</v>
      </c>
      <c r="Y1126" s="271"/>
      <c r="Z1126" s="271"/>
      <c r="AB1126" s="273" t="str">
        <f t="shared" si="161"/>
        <v/>
      </c>
    </row>
    <row r="1127" spans="1:28" s="272" customFormat="1" ht="20.399999999999999">
      <c r="A1127" s="214"/>
      <c r="B1127" s="215" t="s">
        <v>15618</v>
      </c>
      <c r="C1127" s="354" t="s">
        <v>15618</v>
      </c>
      <c r="D1127" s="278"/>
      <c r="E1127" s="215" t="s">
        <v>15618</v>
      </c>
      <c r="F1127" s="215" t="s">
        <v>15618</v>
      </c>
      <c r="G1127" s="215" t="s">
        <v>15618</v>
      </c>
      <c r="H1127" s="355" t="s">
        <v>15618</v>
      </c>
      <c r="I1127" s="356" t="s">
        <v>15618</v>
      </c>
      <c r="J1127" s="356" t="s">
        <v>15618</v>
      </c>
      <c r="K1127" s="357"/>
      <c r="L1127" s="357"/>
      <c r="M1127" s="357"/>
      <c r="N1127" s="357"/>
      <c r="O1127" s="357"/>
      <c r="P1127" s="358"/>
      <c r="Q1127" s="35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si="160"/>
        <v>0</v>
      </c>
      <c r="Y1127" s="271"/>
      <c r="Z1127" s="271"/>
      <c r="AB1127" s="273" t="str">
        <f t="shared" si="161"/>
        <v/>
      </c>
    </row>
    <row r="1128" spans="1:28" s="272" customFormat="1" ht="20.399999999999999">
      <c r="A1128" s="214"/>
      <c r="B1128" s="215" t="s">
        <v>15618</v>
      </c>
      <c r="C1128" s="354" t="s">
        <v>15618</v>
      </c>
      <c r="D1128" s="278"/>
      <c r="E1128" s="215" t="s">
        <v>15618</v>
      </c>
      <c r="F1128" s="215" t="s">
        <v>15618</v>
      </c>
      <c r="G1128" s="215" t="s">
        <v>15618</v>
      </c>
      <c r="H1128" s="355" t="s">
        <v>15618</v>
      </c>
      <c r="I1128" s="356" t="s">
        <v>15618</v>
      </c>
      <c r="J1128" s="356" t="s">
        <v>15618</v>
      </c>
      <c r="K1128" s="357"/>
      <c r="L1128" s="357"/>
      <c r="M1128" s="357"/>
      <c r="N1128" s="357"/>
      <c r="O1128" s="357"/>
      <c r="P1128" s="358"/>
      <c r="Q1128" s="35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si="160"/>
        <v>0</v>
      </c>
      <c r="Y1128" s="271"/>
      <c r="Z1128" s="271"/>
      <c r="AB1128" s="273" t="str">
        <f t="shared" si="161"/>
        <v/>
      </c>
    </row>
    <row r="1129" spans="1:28" s="272" customFormat="1" ht="20.399999999999999">
      <c r="A1129" s="214"/>
      <c r="B1129" s="215" t="s">
        <v>15618</v>
      </c>
      <c r="C1129" s="354" t="s">
        <v>15618</v>
      </c>
      <c r="D1129" s="278"/>
      <c r="E1129" s="215" t="s">
        <v>15618</v>
      </c>
      <c r="F1129" s="215" t="s">
        <v>15618</v>
      </c>
      <c r="G1129" s="215" t="s">
        <v>15618</v>
      </c>
      <c r="H1129" s="355" t="s">
        <v>15618</v>
      </c>
      <c r="I1129" s="356" t="s">
        <v>15618</v>
      </c>
      <c r="J1129" s="356" t="s">
        <v>15618</v>
      </c>
      <c r="K1129" s="357"/>
      <c r="L1129" s="357"/>
      <c r="M1129" s="357"/>
      <c r="N1129" s="357"/>
      <c r="O1129" s="357"/>
      <c r="P1129" s="358"/>
      <c r="Q1129" s="35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si="160"/>
        <v>0</v>
      </c>
      <c r="Y1129" s="271"/>
      <c r="Z1129" s="271"/>
      <c r="AB1129" s="273" t="str">
        <f t="shared" si="161"/>
        <v/>
      </c>
    </row>
    <row r="1130" spans="1:28" s="272" customFormat="1" ht="20.399999999999999">
      <c r="A1130" s="214"/>
      <c r="B1130" s="215" t="s">
        <v>15618</v>
      </c>
      <c r="C1130" s="354" t="s">
        <v>15618</v>
      </c>
      <c r="D1130" s="278"/>
      <c r="E1130" s="215" t="s">
        <v>15618</v>
      </c>
      <c r="F1130" s="215" t="s">
        <v>15618</v>
      </c>
      <c r="G1130" s="215" t="s">
        <v>15618</v>
      </c>
      <c r="H1130" s="355" t="s">
        <v>15618</v>
      </c>
      <c r="I1130" s="356" t="s">
        <v>15618</v>
      </c>
      <c r="J1130" s="356" t="s">
        <v>15618</v>
      </c>
      <c r="K1130" s="357"/>
      <c r="L1130" s="357"/>
      <c r="M1130" s="357"/>
      <c r="N1130" s="357"/>
      <c r="O1130" s="357"/>
      <c r="P1130" s="358"/>
      <c r="Q1130" s="35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si="160"/>
        <v>0</v>
      </c>
      <c r="Y1130" s="271"/>
      <c r="Z1130" s="271"/>
      <c r="AB1130" s="273" t="str">
        <f t="shared" si="161"/>
        <v/>
      </c>
    </row>
    <row r="1131" spans="1:28" s="272" customFormat="1" ht="20.399999999999999">
      <c r="A1131" s="214"/>
      <c r="B1131" s="215" t="s">
        <v>15618</v>
      </c>
      <c r="C1131" s="354" t="s">
        <v>15618</v>
      </c>
      <c r="D1131" s="278"/>
      <c r="E1131" s="215" t="s">
        <v>15618</v>
      </c>
      <c r="F1131" s="215" t="s">
        <v>15618</v>
      </c>
      <c r="G1131" s="215" t="s">
        <v>15618</v>
      </c>
      <c r="H1131" s="355" t="s">
        <v>15618</v>
      </c>
      <c r="I1131" s="356" t="s">
        <v>15618</v>
      </c>
      <c r="J1131" s="356" t="s">
        <v>15618</v>
      </c>
      <c r="K1131" s="357"/>
      <c r="L1131" s="357"/>
      <c r="M1131" s="357"/>
      <c r="N1131" s="357"/>
      <c r="O1131" s="357"/>
      <c r="P1131" s="358"/>
      <c r="Q1131" s="35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si="160"/>
        <v>0</v>
      </c>
      <c r="Y1131" s="271"/>
      <c r="Z1131" s="271"/>
      <c r="AB1131" s="273" t="str">
        <f t="shared" si="161"/>
        <v/>
      </c>
    </row>
    <row r="1132" spans="1:28" s="272" customFormat="1" ht="20.399999999999999">
      <c r="A1132" s="214"/>
      <c r="B1132" s="215" t="s">
        <v>15618</v>
      </c>
      <c r="C1132" s="354" t="s">
        <v>15618</v>
      </c>
      <c r="D1132" s="278"/>
      <c r="E1132" s="215" t="s">
        <v>15618</v>
      </c>
      <c r="F1132" s="215" t="s">
        <v>15618</v>
      </c>
      <c r="G1132" s="215" t="s">
        <v>15618</v>
      </c>
      <c r="H1132" s="355" t="s">
        <v>15618</v>
      </c>
      <c r="I1132" s="356" t="s">
        <v>15618</v>
      </c>
      <c r="J1132" s="356" t="s">
        <v>15618</v>
      </c>
      <c r="K1132" s="357"/>
      <c r="L1132" s="357"/>
      <c r="M1132" s="357"/>
      <c r="N1132" s="357"/>
      <c r="O1132" s="357"/>
      <c r="P1132" s="358"/>
      <c r="Q1132" s="35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si="160"/>
        <v>0</v>
      </c>
      <c r="Y1132" s="271"/>
      <c r="Z1132" s="271"/>
      <c r="AB1132" s="273" t="str">
        <f t="shared" si="161"/>
        <v/>
      </c>
    </row>
    <row r="1133" spans="1:28" s="272" customFormat="1" ht="20.399999999999999">
      <c r="A1133" s="214"/>
      <c r="B1133" s="215" t="s">
        <v>15618</v>
      </c>
      <c r="C1133" s="354" t="s">
        <v>15618</v>
      </c>
      <c r="D1133" s="278"/>
      <c r="E1133" s="215" t="s">
        <v>15618</v>
      </c>
      <c r="F1133" s="215" t="s">
        <v>15618</v>
      </c>
      <c r="G1133" s="215" t="s">
        <v>15618</v>
      </c>
      <c r="H1133" s="355" t="s">
        <v>15618</v>
      </c>
      <c r="I1133" s="356" t="s">
        <v>15618</v>
      </c>
      <c r="J1133" s="356" t="s">
        <v>15618</v>
      </c>
      <c r="K1133" s="357"/>
      <c r="L1133" s="357"/>
      <c r="M1133" s="357"/>
      <c r="N1133" s="357"/>
      <c r="O1133" s="357"/>
      <c r="P1133" s="358"/>
      <c r="Q1133" s="35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si="160"/>
        <v>0</v>
      </c>
      <c r="Y1133" s="271"/>
      <c r="Z1133" s="271"/>
      <c r="AB1133" s="273" t="str">
        <f t="shared" si="161"/>
        <v/>
      </c>
    </row>
    <row r="1134" spans="1:28" s="272" customFormat="1" ht="20.399999999999999">
      <c r="A1134" s="214"/>
      <c r="B1134" s="215" t="s">
        <v>15618</v>
      </c>
      <c r="C1134" s="354" t="s">
        <v>15618</v>
      </c>
      <c r="D1134" s="278"/>
      <c r="E1134" s="215" t="s">
        <v>15618</v>
      </c>
      <c r="F1134" s="215" t="s">
        <v>15618</v>
      </c>
      <c r="G1134" s="215" t="s">
        <v>15618</v>
      </c>
      <c r="H1134" s="355" t="s">
        <v>15618</v>
      </c>
      <c r="I1134" s="356" t="s">
        <v>15618</v>
      </c>
      <c r="J1134" s="356" t="s">
        <v>15618</v>
      </c>
      <c r="K1134" s="357"/>
      <c r="L1134" s="357"/>
      <c r="M1134" s="357"/>
      <c r="N1134" s="357"/>
      <c r="O1134" s="357"/>
      <c r="P1134" s="358"/>
      <c r="Q1134" s="35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si="160"/>
        <v>0</v>
      </c>
      <c r="Y1134" s="271"/>
      <c r="Z1134" s="271"/>
      <c r="AB1134" s="273" t="str">
        <f t="shared" si="161"/>
        <v/>
      </c>
    </row>
    <row r="1135" spans="1:28" s="272" customFormat="1" ht="20.399999999999999">
      <c r="A1135" s="214"/>
      <c r="B1135" s="215" t="s">
        <v>15618</v>
      </c>
      <c r="C1135" s="354" t="s">
        <v>15618</v>
      </c>
      <c r="D1135" s="278"/>
      <c r="E1135" s="215" t="s">
        <v>15618</v>
      </c>
      <c r="F1135" s="215" t="s">
        <v>15618</v>
      </c>
      <c r="G1135" s="215" t="s">
        <v>15618</v>
      </c>
      <c r="H1135" s="355" t="s">
        <v>15618</v>
      </c>
      <c r="I1135" s="356" t="s">
        <v>15618</v>
      </c>
      <c r="J1135" s="356" t="s">
        <v>15618</v>
      </c>
      <c r="K1135" s="357"/>
      <c r="L1135" s="357"/>
      <c r="M1135" s="357"/>
      <c r="N1135" s="357"/>
      <c r="O1135" s="357"/>
      <c r="P1135" s="358"/>
      <c r="Q1135" s="35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si="160"/>
        <v>0</v>
      </c>
      <c r="Y1135" s="271"/>
      <c r="Z1135" s="271"/>
      <c r="AB1135" s="273" t="str">
        <f t="shared" si="161"/>
        <v/>
      </c>
    </row>
    <row r="1136" spans="1:28" s="272" customFormat="1" ht="20.399999999999999">
      <c r="A1136" s="214"/>
      <c r="B1136" s="215" t="s">
        <v>15618</v>
      </c>
      <c r="C1136" s="354" t="s">
        <v>15618</v>
      </c>
      <c r="D1136" s="278"/>
      <c r="E1136" s="215" t="s">
        <v>15618</v>
      </c>
      <c r="F1136" s="215" t="s">
        <v>15618</v>
      </c>
      <c r="G1136" s="215" t="s">
        <v>15618</v>
      </c>
      <c r="H1136" s="355" t="s">
        <v>15618</v>
      </c>
      <c r="I1136" s="356" t="s">
        <v>15618</v>
      </c>
      <c r="J1136" s="356" t="s">
        <v>15618</v>
      </c>
      <c r="K1136" s="357"/>
      <c r="L1136" s="357"/>
      <c r="M1136" s="357"/>
      <c r="N1136" s="357"/>
      <c r="O1136" s="357"/>
      <c r="P1136" s="358"/>
      <c r="Q1136" s="35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si="160"/>
        <v>0</v>
      </c>
      <c r="Y1136" s="271"/>
      <c r="Z1136" s="271"/>
      <c r="AB1136" s="273" t="str">
        <f t="shared" si="161"/>
        <v/>
      </c>
    </row>
    <row r="1137" spans="1:28" s="272" customFormat="1" ht="20.399999999999999">
      <c r="A1137" s="214"/>
      <c r="B1137" s="215" t="s">
        <v>15618</v>
      </c>
      <c r="C1137" s="354" t="s">
        <v>15618</v>
      </c>
      <c r="D1137" s="278"/>
      <c r="E1137" s="215" t="s">
        <v>15618</v>
      </c>
      <c r="F1137" s="215" t="s">
        <v>15618</v>
      </c>
      <c r="G1137" s="215" t="s">
        <v>15618</v>
      </c>
      <c r="H1137" s="355" t="s">
        <v>15618</v>
      </c>
      <c r="I1137" s="356" t="s">
        <v>15618</v>
      </c>
      <c r="J1137" s="356" t="s">
        <v>15618</v>
      </c>
      <c r="K1137" s="357"/>
      <c r="L1137" s="357"/>
      <c r="M1137" s="357"/>
      <c r="N1137" s="357"/>
      <c r="O1137" s="357"/>
      <c r="P1137" s="358"/>
      <c r="Q1137" s="35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si="160"/>
        <v>0</v>
      </c>
      <c r="Y1137" s="271"/>
      <c r="Z1137" s="271"/>
      <c r="AB1137" s="273" t="str">
        <f t="shared" si="161"/>
        <v/>
      </c>
    </row>
    <row r="1138" spans="1:28" s="272" customFormat="1" ht="20.399999999999999">
      <c r="A1138" s="214"/>
      <c r="B1138" s="215" t="s">
        <v>15618</v>
      </c>
      <c r="C1138" s="354" t="s">
        <v>15618</v>
      </c>
      <c r="D1138" s="278"/>
      <c r="E1138" s="215" t="s">
        <v>15618</v>
      </c>
      <c r="F1138" s="215" t="s">
        <v>15618</v>
      </c>
      <c r="G1138" s="215" t="s">
        <v>15618</v>
      </c>
      <c r="H1138" s="355" t="s">
        <v>15618</v>
      </c>
      <c r="I1138" s="356" t="s">
        <v>15618</v>
      </c>
      <c r="J1138" s="356" t="s">
        <v>15618</v>
      </c>
      <c r="K1138" s="357"/>
      <c r="L1138" s="357"/>
      <c r="M1138" s="357"/>
      <c r="N1138" s="357"/>
      <c r="O1138" s="357"/>
      <c r="P1138" s="358"/>
      <c r="Q1138" s="35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si="160"/>
        <v>0</v>
      </c>
      <c r="Y1138" s="271"/>
      <c r="Z1138" s="271"/>
      <c r="AB1138" s="273" t="str">
        <f t="shared" si="161"/>
        <v/>
      </c>
    </row>
    <row r="1139" spans="1:28" s="272" customFormat="1" ht="20.399999999999999">
      <c r="A1139" s="214"/>
      <c r="B1139" s="215" t="s">
        <v>15618</v>
      </c>
      <c r="C1139" s="354" t="s">
        <v>15618</v>
      </c>
      <c r="D1139" s="278"/>
      <c r="E1139" s="215" t="s">
        <v>15618</v>
      </c>
      <c r="F1139" s="215" t="s">
        <v>15618</v>
      </c>
      <c r="G1139" s="215" t="s">
        <v>15618</v>
      </c>
      <c r="H1139" s="355" t="s">
        <v>15618</v>
      </c>
      <c r="I1139" s="356" t="s">
        <v>15618</v>
      </c>
      <c r="J1139" s="356" t="s">
        <v>15618</v>
      </c>
      <c r="K1139" s="357"/>
      <c r="L1139" s="357"/>
      <c r="M1139" s="357"/>
      <c r="N1139" s="357"/>
      <c r="O1139" s="357"/>
      <c r="P1139" s="358"/>
      <c r="Q1139" s="35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si="160"/>
        <v>0</v>
      </c>
      <c r="Y1139" s="271"/>
      <c r="Z1139" s="271"/>
      <c r="AB1139" s="273" t="str">
        <f t="shared" si="161"/>
        <v/>
      </c>
    </row>
    <row r="1140" spans="1:28" s="272" customFormat="1" ht="20.399999999999999">
      <c r="A1140" s="214"/>
      <c r="B1140" s="215" t="s">
        <v>15618</v>
      </c>
      <c r="C1140" s="354" t="s">
        <v>15618</v>
      </c>
      <c r="D1140" s="278"/>
      <c r="E1140" s="215" t="s">
        <v>15618</v>
      </c>
      <c r="F1140" s="215" t="s">
        <v>15618</v>
      </c>
      <c r="G1140" s="215" t="s">
        <v>15618</v>
      </c>
      <c r="H1140" s="355" t="s">
        <v>15618</v>
      </c>
      <c r="I1140" s="356" t="s">
        <v>15618</v>
      </c>
      <c r="J1140" s="356" t="s">
        <v>15618</v>
      </c>
      <c r="K1140" s="357"/>
      <c r="L1140" s="357"/>
      <c r="M1140" s="357"/>
      <c r="N1140" s="357"/>
      <c r="O1140" s="357"/>
      <c r="P1140" s="358"/>
      <c r="Q1140" s="35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si="160"/>
        <v>0</v>
      </c>
      <c r="Y1140" s="271"/>
      <c r="Z1140" s="271"/>
      <c r="AB1140" s="273" t="str">
        <f t="shared" si="161"/>
        <v/>
      </c>
    </row>
    <row r="1141" spans="1:28" s="272" customFormat="1" ht="20.399999999999999">
      <c r="A1141" s="214"/>
      <c r="B1141" s="215" t="s">
        <v>15618</v>
      </c>
      <c r="C1141" s="354" t="s">
        <v>15618</v>
      </c>
      <c r="D1141" s="278"/>
      <c r="E1141" s="215" t="s">
        <v>15618</v>
      </c>
      <c r="F1141" s="215" t="s">
        <v>15618</v>
      </c>
      <c r="G1141" s="215" t="s">
        <v>15618</v>
      </c>
      <c r="H1141" s="355" t="s">
        <v>15618</v>
      </c>
      <c r="I1141" s="356" t="s">
        <v>15618</v>
      </c>
      <c r="J1141" s="356" t="s">
        <v>15618</v>
      </c>
      <c r="K1141" s="357"/>
      <c r="L1141" s="357"/>
      <c r="M1141" s="357"/>
      <c r="N1141" s="357"/>
      <c r="O1141" s="357"/>
      <c r="P1141" s="358"/>
      <c r="Q1141" s="35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si="160"/>
        <v>0</v>
      </c>
      <c r="Y1141" s="271"/>
      <c r="Z1141" s="271"/>
      <c r="AB1141" s="273" t="str">
        <f t="shared" si="161"/>
        <v/>
      </c>
    </row>
    <row r="1142" spans="1:28" s="272" customFormat="1" ht="20.399999999999999">
      <c r="A1142" s="214"/>
      <c r="B1142" s="215" t="s">
        <v>15618</v>
      </c>
      <c r="C1142" s="354" t="s">
        <v>15618</v>
      </c>
      <c r="D1142" s="278"/>
      <c r="E1142" s="215" t="s">
        <v>15618</v>
      </c>
      <c r="F1142" s="215" t="s">
        <v>15618</v>
      </c>
      <c r="G1142" s="215" t="s">
        <v>15618</v>
      </c>
      <c r="H1142" s="355" t="s">
        <v>15618</v>
      </c>
      <c r="I1142" s="356" t="s">
        <v>15618</v>
      </c>
      <c r="J1142" s="356" t="s">
        <v>15618</v>
      </c>
      <c r="K1142" s="357"/>
      <c r="L1142" s="357"/>
      <c r="M1142" s="357"/>
      <c r="N1142" s="357"/>
      <c r="O1142" s="357"/>
      <c r="P1142" s="358"/>
      <c r="Q1142" s="35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si="160"/>
        <v>0</v>
      </c>
      <c r="Y1142" s="271"/>
      <c r="Z1142" s="271"/>
      <c r="AB1142" s="273" t="str">
        <f t="shared" si="161"/>
        <v/>
      </c>
    </row>
    <row r="1143" spans="1:28" s="272" customFormat="1" ht="20.399999999999999">
      <c r="A1143" s="214"/>
      <c r="B1143" s="215" t="s">
        <v>15618</v>
      </c>
      <c r="C1143" s="354" t="s">
        <v>15618</v>
      </c>
      <c r="D1143" s="278"/>
      <c r="E1143" s="215" t="s">
        <v>15618</v>
      </c>
      <c r="F1143" s="215" t="s">
        <v>15618</v>
      </c>
      <c r="G1143" s="215" t="s">
        <v>15618</v>
      </c>
      <c r="H1143" s="355" t="s">
        <v>15618</v>
      </c>
      <c r="I1143" s="356" t="s">
        <v>15618</v>
      </c>
      <c r="J1143" s="356" t="s">
        <v>15618</v>
      </c>
      <c r="K1143" s="357"/>
      <c r="L1143" s="357"/>
      <c r="M1143" s="357"/>
      <c r="N1143" s="357"/>
      <c r="O1143" s="357"/>
      <c r="P1143" s="358"/>
      <c r="Q1143" s="35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si="160"/>
        <v>0</v>
      </c>
      <c r="Y1143" s="271"/>
      <c r="Z1143" s="271"/>
      <c r="AB1143" s="273" t="str">
        <f t="shared" si="161"/>
        <v/>
      </c>
    </row>
    <row r="1144" spans="1:28" s="272" customFormat="1" ht="20.399999999999999">
      <c r="A1144" s="214"/>
      <c r="B1144" s="215" t="s">
        <v>15618</v>
      </c>
      <c r="C1144" s="354" t="s">
        <v>15618</v>
      </c>
      <c r="D1144" s="278"/>
      <c r="E1144" s="215" t="s">
        <v>15618</v>
      </c>
      <c r="F1144" s="215" t="s">
        <v>15618</v>
      </c>
      <c r="G1144" s="215" t="s">
        <v>15618</v>
      </c>
      <c r="H1144" s="355" t="s">
        <v>15618</v>
      </c>
      <c r="I1144" s="356" t="s">
        <v>15618</v>
      </c>
      <c r="J1144" s="356" t="s">
        <v>15618</v>
      </c>
      <c r="K1144" s="357"/>
      <c r="L1144" s="357"/>
      <c r="M1144" s="357"/>
      <c r="N1144" s="357"/>
      <c r="O1144" s="357"/>
      <c r="P1144" s="358"/>
      <c r="Q1144" s="35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si="160"/>
        <v>0</v>
      </c>
      <c r="Y1144" s="271"/>
      <c r="Z1144" s="271"/>
      <c r="AB1144" s="273" t="str">
        <f t="shared" si="161"/>
        <v/>
      </c>
    </row>
    <row r="1145" spans="1:28" s="272" customFormat="1" ht="20.399999999999999">
      <c r="A1145" s="214"/>
      <c r="B1145" s="215" t="s">
        <v>15618</v>
      </c>
      <c r="C1145" s="354" t="s">
        <v>15618</v>
      </c>
      <c r="D1145" s="278"/>
      <c r="E1145" s="215" t="s">
        <v>15618</v>
      </c>
      <c r="F1145" s="215" t="s">
        <v>15618</v>
      </c>
      <c r="G1145" s="215" t="s">
        <v>15618</v>
      </c>
      <c r="H1145" s="355" t="s">
        <v>15618</v>
      </c>
      <c r="I1145" s="356" t="s">
        <v>15618</v>
      </c>
      <c r="J1145" s="356" t="s">
        <v>15618</v>
      </c>
      <c r="K1145" s="357"/>
      <c r="L1145" s="357"/>
      <c r="M1145" s="357"/>
      <c r="N1145" s="357"/>
      <c r="O1145" s="357"/>
      <c r="P1145" s="358"/>
      <c r="Q1145" s="35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si="160"/>
        <v>0</v>
      </c>
      <c r="Y1145" s="271"/>
      <c r="Z1145" s="271"/>
      <c r="AB1145" s="273" t="str">
        <f t="shared" si="161"/>
        <v/>
      </c>
    </row>
    <row r="1146" spans="1:28" s="272" customFormat="1" ht="20.399999999999999">
      <c r="A1146" s="214"/>
      <c r="B1146" s="215" t="s">
        <v>15618</v>
      </c>
      <c r="C1146" s="354" t="s">
        <v>15618</v>
      </c>
      <c r="D1146" s="278"/>
      <c r="E1146" s="215" t="s">
        <v>15618</v>
      </c>
      <c r="F1146" s="215" t="s">
        <v>15618</v>
      </c>
      <c r="G1146" s="215" t="s">
        <v>15618</v>
      </c>
      <c r="H1146" s="355" t="s">
        <v>15618</v>
      </c>
      <c r="I1146" s="356" t="s">
        <v>15618</v>
      </c>
      <c r="J1146" s="356" t="s">
        <v>15618</v>
      </c>
      <c r="K1146" s="357"/>
      <c r="L1146" s="357"/>
      <c r="M1146" s="357"/>
      <c r="N1146" s="357"/>
      <c r="O1146" s="357"/>
      <c r="P1146" s="358"/>
      <c r="Q1146" s="359"/>
      <c r="R1146" s="215" t="str">
        <f ca="1">IF(ISERROR($V1146),"",OFFSET('Smelter Look-up'!$C$4,$V1146-4,0)&amp;"")</f>
        <v/>
      </c>
      <c r="S1146" s="222" t="str">
        <f t="shared" ref="S1146" ca="1" si="162">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 si="163">IF(AND(C1146="Smelter not listed",OR(LEN(D1146)=0,LEN(E1146)=0)),1,0)</f>
        <v>0</v>
      </c>
      <c r="Y1146" s="271"/>
      <c r="Z1146" s="271"/>
      <c r="AB1146" s="273" t="str">
        <f t="shared" ref="AB1146" si="164">B1146&amp;C1146</f>
        <v/>
      </c>
    </row>
    <row r="1147" spans="1:28" s="272" customFormat="1" ht="20.399999999999999">
      <c r="A1147" s="214"/>
      <c r="B1147" s="215" t="s">
        <v>15618</v>
      </c>
      <c r="C1147" s="354" t="s">
        <v>15618</v>
      </c>
      <c r="D1147" s="278"/>
      <c r="E1147" s="215" t="s">
        <v>15618</v>
      </c>
      <c r="F1147" s="215" t="s">
        <v>15618</v>
      </c>
      <c r="G1147" s="215" t="s">
        <v>15618</v>
      </c>
      <c r="H1147" s="355" t="s">
        <v>15618</v>
      </c>
      <c r="I1147" s="356" t="s">
        <v>15618</v>
      </c>
      <c r="J1147" s="356" t="s">
        <v>15618</v>
      </c>
      <c r="K1147" s="357"/>
      <c r="L1147" s="357"/>
      <c r="M1147" s="357"/>
      <c r="N1147" s="357"/>
      <c r="O1147" s="357"/>
      <c r="P1147" s="358"/>
      <c r="Q1147" s="359"/>
      <c r="R1147" s="215" t="str">
        <f ca="1">IF(ISERROR($V1147),"",OFFSET('Smelter Look-up'!$C$4,$V1147-4,0)&amp;"")</f>
        <v/>
      </c>
      <c r="S1147" s="222" t="str">
        <f t="shared" ref="S1147:S1178" ca="1" si="165">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X1178" si="166">IF(AND(C1147="Smelter not listed",OR(LEN(D1147)=0,LEN(E1147)=0)),1,0)</f>
        <v>0</v>
      </c>
      <c r="Y1147" s="271"/>
      <c r="Z1147" s="271"/>
      <c r="AB1147" s="273" t="str">
        <f t="shared" ref="AB1147:AB1178" si="167">B1147&amp;C1147</f>
        <v/>
      </c>
    </row>
    <row r="1148" spans="1:28" s="272" customFormat="1" ht="20.399999999999999">
      <c r="A1148" s="214"/>
      <c r="B1148" s="215" t="s">
        <v>15618</v>
      </c>
      <c r="C1148" s="354" t="s">
        <v>15618</v>
      </c>
      <c r="D1148" s="278"/>
      <c r="E1148" s="215" t="s">
        <v>15618</v>
      </c>
      <c r="F1148" s="215" t="s">
        <v>15618</v>
      </c>
      <c r="G1148" s="215" t="s">
        <v>15618</v>
      </c>
      <c r="H1148" s="355" t="s">
        <v>15618</v>
      </c>
      <c r="I1148" s="356" t="s">
        <v>15618</v>
      </c>
      <c r="J1148" s="356" t="s">
        <v>15618</v>
      </c>
      <c r="K1148" s="357"/>
      <c r="L1148" s="357"/>
      <c r="M1148" s="357"/>
      <c r="N1148" s="357"/>
      <c r="O1148" s="357"/>
      <c r="P1148" s="358"/>
      <c r="Q1148" s="35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si="166"/>
        <v>0</v>
      </c>
      <c r="Y1148" s="271"/>
      <c r="Z1148" s="271"/>
      <c r="AB1148" s="273" t="str">
        <f t="shared" si="167"/>
        <v/>
      </c>
    </row>
    <row r="1149" spans="1:28" s="272" customFormat="1" ht="20.399999999999999">
      <c r="A1149" s="214"/>
      <c r="B1149" s="215" t="s">
        <v>15618</v>
      </c>
      <c r="C1149" s="354" t="s">
        <v>15618</v>
      </c>
      <c r="D1149" s="278"/>
      <c r="E1149" s="215" t="s">
        <v>15618</v>
      </c>
      <c r="F1149" s="215" t="s">
        <v>15618</v>
      </c>
      <c r="G1149" s="215" t="s">
        <v>15618</v>
      </c>
      <c r="H1149" s="355" t="s">
        <v>15618</v>
      </c>
      <c r="I1149" s="356" t="s">
        <v>15618</v>
      </c>
      <c r="J1149" s="356" t="s">
        <v>15618</v>
      </c>
      <c r="K1149" s="357"/>
      <c r="L1149" s="357"/>
      <c r="M1149" s="357"/>
      <c r="N1149" s="357"/>
      <c r="O1149" s="357"/>
      <c r="P1149" s="358"/>
      <c r="Q1149" s="35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si="166"/>
        <v>0</v>
      </c>
      <c r="Y1149" s="271"/>
      <c r="Z1149" s="271"/>
      <c r="AB1149" s="273" t="str">
        <f t="shared" si="167"/>
        <v/>
      </c>
    </row>
    <row r="1150" spans="1:28" s="272" customFormat="1" ht="20.399999999999999">
      <c r="A1150" s="214"/>
      <c r="B1150" s="215" t="s">
        <v>15618</v>
      </c>
      <c r="C1150" s="354" t="s">
        <v>15618</v>
      </c>
      <c r="D1150" s="278"/>
      <c r="E1150" s="215" t="s">
        <v>15618</v>
      </c>
      <c r="F1150" s="215" t="s">
        <v>15618</v>
      </c>
      <c r="G1150" s="215" t="s">
        <v>15618</v>
      </c>
      <c r="H1150" s="355" t="s">
        <v>15618</v>
      </c>
      <c r="I1150" s="356" t="s">
        <v>15618</v>
      </c>
      <c r="J1150" s="356" t="s">
        <v>15618</v>
      </c>
      <c r="K1150" s="357"/>
      <c r="L1150" s="357"/>
      <c r="M1150" s="357"/>
      <c r="N1150" s="357"/>
      <c r="O1150" s="357"/>
      <c r="P1150" s="358"/>
      <c r="Q1150" s="35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si="166"/>
        <v>0</v>
      </c>
      <c r="Y1150" s="271"/>
      <c r="Z1150" s="271"/>
      <c r="AB1150" s="273" t="str">
        <f t="shared" si="167"/>
        <v/>
      </c>
    </row>
    <row r="1151" spans="1:28" s="272" customFormat="1" ht="20.399999999999999">
      <c r="A1151" s="214"/>
      <c r="B1151" s="215" t="s">
        <v>15618</v>
      </c>
      <c r="C1151" s="354" t="s">
        <v>15618</v>
      </c>
      <c r="D1151" s="278"/>
      <c r="E1151" s="215" t="s">
        <v>15618</v>
      </c>
      <c r="F1151" s="215" t="s">
        <v>15618</v>
      </c>
      <c r="G1151" s="215" t="s">
        <v>15618</v>
      </c>
      <c r="H1151" s="355" t="s">
        <v>15618</v>
      </c>
      <c r="I1151" s="356" t="s">
        <v>15618</v>
      </c>
      <c r="J1151" s="356" t="s">
        <v>15618</v>
      </c>
      <c r="K1151" s="357"/>
      <c r="L1151" s="357"/>
      <c r="M1151" s="357"/>
      <c r="N1151" s="357"/>
      <c r="O1151" s="357"/>
      <c r="P1151" s="358"/>
      <c r="Q1151" s="35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si="166"/>
        <v>0</v>
      </c>
      <c r="Y1151" s="271"/>
      <c r="Z1151" s="271"/>
      <c r="AB1151" s="273" t="str">
        <f t="shared" si="167"/>
        <v/>
      </c>
    </row>
    <row r="1152" spans="1:28" s="272" customFormat="1" ht="20.399999999999999">
      <c r="A1152" s="214"/>
      <c r="B1152" s="215" t="s">
        <v>15618</v>
      </c>
      <c r="C1152" s="354" t="s">
        <v>15618</v>
      </c>
      <c r="D1152" s="278"/>
      <c r="E1152" s="215" t="s">
        <v>15618</v>
      </c>
      <c r="F1152" s="215" t="s">
        <v>15618</v>
      </c>
      <c r="G1152" s="215" t="s">
        <v>15618</v>
      </c>
      <c r="H1152" s="355" t="s">
        <v>15618</v>
      </c>
      <c r="I1152" s="356" t="s">
        <v>15618</v>
      </c>
      <c r="J1152" s="356" t="s">
        <v>15618</v>
      </c>
      <c r="K1152" s="357"/>
      <c r="L1152" s="357"/>
      <c r="M1152" s="357"/>
      <c r="N1152" s="357"/>
      <c r="O1152" s="357"/>
      <c r="P1152" s="358"/>
      <c r="Q1152" s="35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si="166"/>
        <v>0</v>
      </c>
      <c r="Y1152" s="271"/>
      <c r="Z1152" s="271"/>
      <c r="AB1152" s="273" t="str">
        <f t="shared" si="167"/>
        <v/>
      </c>
    </row>
    <row r="1153" spans="1:28" s="272" customFormat="1" ht="20.399999999999999">
      <c r="A1153" s="214"/>
      <c r="B1153" s="215" t="s">
        <v>15618</v>
      </c>
      <c r="C1153" s="354" t="s">
        <v>15618</v>
      </c>
      <c r="D1153" s="278"/>
      <c r="E1153" s="215" t="s">
        <v>15618</v>
      </c>
      <c r="F1153" s="215" t="s">
        <v>15618</v>
      </c>
      <c r="G1153" s="215" t="s">
        <v>15618</v>
      </c>
      <c r="H1153" s="355" t="s">
        <v>15618</v>
      </c>
      <c r="I1153" s="356" t="s">
        <v>15618</v>
      </c>
      <c r="J1153" s="356" t="s">
        <v>15618</v>
      </c>
      <c r="K1153" s="357"/>
      <c r="L1153" s="357"/>
      <c r="M1153" s="357"/>
      <c r="N1153" s="357"/>
      <c r="O1153" s="357"/>
      <c r="P1153" s="358"/>
      <c r="Q1153" s="35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si="166"/>
        <v>0</v>
      </c>
      <c r="Y1153" s="271"/>
      <c r="Z1153" s="271"/>
      <c r="AB1153" s="273" t="str">
        <f t="shared" si="167"/>
        <v/>
      </c>
    </row>
    <row r="1154" spans="1:28" s="272" customFormat="1" ht="20.399999999999999">
      <c r="A1154" s="214"/>
      <c r="B1154" s="215" t="s">
        <v>15618</v>
      </c>
      <c r="C1154" s="354" t="s">
        <v>15618</v>
      </c>
      <c r="D1154" s="278"/>
      <c r="E1154" s="215" t="s">
        <v>15618</v>
      </c>
      <c r="F1154" s="215" t="s">
        <v>15618</v>
      </c>
      <c r="G1154" s="215" t="s">
        <v>15618</v>
      </c>
      <c r="H1154" s="355" t="s">
        <v>15618</v>
      </c>
      <c r="I1154" s="356" t="s">
        <v>15618</v>
      </c>
      <c r="J1154" s="356" t="s">
        <v>15618</v>
      </c>
      <c r="K1154" s="357"/>
      <c r="L1154" s="357"/>
      <c r="M1154" s="357"/>
      <c r="N1154" s="357"/>
      <c r="O1154" s="357"/>
      <c r="P1154" s="358"/>
      <c r="Q1154" s="35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si="166"/>
        <v>0</v>
      </c>
      <c r="Y1154" s="271"/>
      <c r="Z1154" s="271"/>
      <c r="AB1154" s="273" t="str">
        <f t="shared" si="167"/>
        <v/>
      </c>
    </row>
    <row r="1155" spans="1:28" s="272" customFormat="1" ht="20.399999999999999">
      <c r="A1155" s="214"/>
      <c r="B1155" s="215" t="s">
        <v>15618</v>
      </c>
      <c r="C1155" s="354" t="s">
        <v>15618</v>
      </c>
      <c r="D1155" s="278"/>
      <c r="E1155" s="215" t="s">
        <v>15618</v>
      </c>
      <c r="F1155" s="215" t="s">
        <v>15618</v>
      </c>
      <c r="G1155" s="215" t="s">
        <v>15618</v>
      </c>
      <c r="H1155" s="355" t="s">
        <v>15618</v>
      </c>
      <c r="I1155" s="356" t="s">
        <v>15618</v>
      </c>
      <c r="J1155" s="356" t="s">
        <v>15618</v>
      </c>
      <c r="K1155" s="357"/>
      <c r="L1155" s="357"/>
      <c r="M1155" s="357"/>
      <c r="N1155" s="357"/>
      <c r="O1155" s="357"/>
      <c r="P1155" s="358"/>
      <c r="Q1155" s="35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si="166"/>
        <v>0</v>
      </c>
      <c r="Y1155" s="271"/>
      <c r="Z1155" s="271"/>
      <c r="AB1155" s="273" t="str">
        <f t="shared" si="167"/>
        <v/>
      </c>
    </row>
    <row r="1156" spans="1:28" s="272" customFormat="1" ht="20.399999999999999">
      <c r="A1156" s="214"/>
      <c r="B1156" s="215" t="s">
        <v>15618</v>
      </c>
      <c r="C1156" s="354" t="s">
        <v>15618</v>
      </c>
      <c r="D1156" s="278"/>
      <c r="E1156" s="215" t="s">
        <v>15618</v>
      </c>
      <c r="F1156" s="215" t="s">
        <v>15618</v>
      </c>
      <c r="G1156" s="215" t="s">
        <v>15618</v>
      </c>
      <c r="H1156" s="355" t="s">
        <v>15618</v>
      </c>
      <c r="I1156" s="356" t="s">
        <v>15618</v>
      </c>
      <c r="J1156" s="356" t="s">
        <v>15618</v>
      </c>
      <c r="K1156" s="357"/>
      <c r="L1156" s="357"/>
      <c r="M1156" s="357"/>
      <c r="N1156" s="357"/>
      <c r="O1156" s="357"/>
      <c r="P1156" s="358"/>
      <c r="Q1156" s="35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si="166"/>
        <v>0</v>
      </c>
      <c r="Y1156" s="271"/>
      <c r="Z1156" s="271"/>
      <c r="AB1156" s="273" t="str">
        <f t="shared" si="167"/>
        <v/>
      </c>
    </row>
    <row r="1157" spans="1:28" s="272" customFormat="1" ht="20.399999999999999">
      <c r="A1157" s="214"/>
      <c r="B1157" s="215" t="s">
        <v>15618</v>
      </c>
      <c r="C1157" s="354" t="s">
        <v>15618</v>
      </c>
      <c r="D1157" s="278"/>
      <c r="E1157" s="215" t="s">
        <v>15618</v>
      </c>
      <c r="F1157" s="215" t="s">
        <v>15618</v>
      </c>
      <c r="G1157" s="215" t="s">
        <v>15618</v>
      </c>
      <c r="H1157" s="355" t="s">
        <v>15618</v>
      </c>
      <c r="I1157" s="356" t="s">
        <v>15618</v>
      </c>
      <c r="J1157" s="356" t="s">
        <v>15618</v>
      </c>
      <c r="K1157" s="357"/>
      <c r="L1157" s="357"/>
      <c r="M1157" s="357"/>
      <c r="N1157" s="357"/>
      <c r="O1157" s="357"/>
      <c r="P1157" s="358"/>
      <c r="Q1157" s="35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si="166"/>
        <v>0</v>
      </c>
      <c r="Y1157" s="271"/>
      <c r="Z1157" s="271"/>
      <c r="AB1157" s="273" t="str">
        <f t="shared" si="167"/>
        <v/>
      </c>
    </row>
    <row r="1158" spans="1:28" s="272" customFormat="1" ht="20.399999999999999">
      <c r="A1158" s="214"/>
      <c r="B1158" s="215" t="s">
        <v>15618</v>
      </c>
      <c r="C1158" s="354" t="s">
        <v>15618</v>
      </c>
      <c r="D1158" s="278"/>
      <c r="E1158" s="215" t="s">
        <v>15618</v>
      </c>
      <c r="F1158" s="215" t="s">
        <v>15618</v>
      </c>
      <c r="G1158" s="215" t="s">
        <v>15618</v>
      </c>
      <c r="H1158" s="355" t="s">
        <v>15618</v>
      </c>
      <c r="I1158" s="356" t="s">
        <v>15618</v>
      </c>
      <c r="J1158" s="356" t="s">
        <v>15618</v>
      </c>
      <c r="K1158" s="357"/>
      <c r="L1158" s="357"/>
      <c r="M1158" s="357"/>
      <c r="N1158" s="357"/>
      <c r="O1158" s="357"/>
      <c r="P1158" s="358"/>
      <c r="Q1158" s="35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si="166"/>
        <v>0</v>
      </c>
      <c r="Y1158" s="271"/>
      <c r="Z1158" s="271"/>
      <c r="AB1158" s="273" t="str">
        <f t="shared" si="167"/>
        <v/>
      </c>
    </row>
    <row r="1159" spans="1:28" s="272" customFormat="1" ht="20.399999999999999">
      <c r="A1159" s="214"/>
      <c r="B1159" s="215" t="s">
        <v>15618</v>
      </c>
      <c r="C1159" s="354" t="s">
        <v>15618</v>
      </c>
      <c r="D1159" s="278"/>
      <c r="E1159" s="215" t="s">
        <v>15618</v>
      </c>
      <c r="F1159" s="215" t="s">
        <v>15618</v>
      </c>
      <c r="G1159" s="215" t="s">
        <v>15618</v>
      </c>
      <c r="H1159" s="355" t="s">
        <v>15618</v>
      </c>
      <c r="I1159" s="356" t="s">
        <v>15618</v>
      </c>
      <c r="J1159" s="356" t="s">
        <v>15618</v>
      </c>
      <c r="K1159" s="357"/>
      <c r="L1159" s="357"/>
      <c r="M1159" s="357"/>
      <c r="N1159" s="357"/>
      <c r="O1159" s="357"/>
      <c r="P1159" s="358"/>
      <c r="Q1159" s="35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si="166"/>
        <v>0</v>
      </c>
      <c r="Y1159" s="271"/>
      <c r="Z1159" s="271"/>
      <c r="AB1159" s="273" t="str">
        <f t="shared" si="167"/>
        <v/>
      </c>
    </row>
    <row r="1160" spans="1:28" s="272" customFormat="1" ht="20.399999999999999">
      <c r="A1160" s="214"/>
      <c r="B1160" s="215" t="s">
        <v>15618</v>
      </c>
      <c r="C1160" s="354" t="s">
        <v>15618</v>
      </c>
      <c r="D1160" s="278"/>
      <c r="E1160" s="215" t="s">
        <v>15618</v>
      </c>
      <c r="F1160" s="215" t="s">
        <v>15618</v>
      </c>
      <c r="G1160" s="215" t="s">
        <v>15618</v>
      </c>
      <c r="H1160" s="355" t="s">
        <v>15618</v>
      </c>
      <c r="I1160" s="356" t="s">
        <v>15618</v>
      </c>
      <c r="J1160" s="356" t="s">
        <v>15618</v>
      </c>
      <c r="K1160" s="357"/>
      <c r="L1160" s="357"/>
      <c r="M1160" s="357"/>
      <c r="N1160" s="357"/>
      <c r="O1160" s="357"/>
      <c r="P1160" s="358"/>
      <c r="Q1160" s="35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si="166"/>
        <v>0</v>
      </c>
      <c r="Y1160" s="271"/>
      <c r="Z1160" s="271"/>
      <c r="AB1160" s="273" t="str">
        <f t="shared" si="167"/>
        <v/>
      </c>
    </row>
    <row r="1161" spans="1:28" s="272" customFormat="1" ht="20.399999999999999">
      <c r="A1161" s="214"/>
      <c r="B1161" s="215" t="s">
        <v>15618</v>
      </c>
      <c r="C1161" s="354" t="s">
        <v>15618</v>
      </c>
      <c r="D1161" s="278"/>
      <c r="E1161" s="215" t="s">
        <v>15618</v>
      </c>
      <c r="F1161" s="215" t="s">
        <v>15618</v>
      </c>
      <c r="G1161" s="215" t="s">
        <v>15618</v>
      </c>
      <c r="H1161" s="355" t="s">
        <v>15618</v>
      </c>
      <c r="I1161" s="356" t="s">
        <v>15618</v>
      </c>
      <c r="J1161" s="356" t="s">
        <v>15618</v>
      </c>
      <c r="K1161" s="357"/>
      <c r="L1161" s="357"/>
      <c r="M1161" s="357"/>
      <c r="N1161" s="357"/>
      <c r="O1161" s="357"/>
      <c r="P1161" s="358"/>
      <c r="Q1161" s="35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si="166"/>
        <v>0</v>
      </c>
      <c r="Y1161" s="271"/>
      <c r="Z1161" s="271"/>
      <c r="AB1161" s="273" t="str">
        <f t="shared" si="167"/>
        <v/>
      </c>
    </row>
    <row r="1162" spans="1:28" s="272" customFormat="1" ht="20.399999999999999">
      <c r="A1162" s="214"/>
      <c r="B1162" s="215" t="s">
        <v>15618</v>
      </c>
      <c r="C1162" s="354" t="s">
        <v>15618</v>
      </c>
      <c r="D1162" s="278"/>
      <c r="E1162" s="215" t="s">
        <v>15618</v>
      </c>
      <c r="F1162" s="215" t="s">
        <v>15618</v>
      </c>
      <c r="G1162" s="215" t="s">
        <v>15618</v>
      </c>
      <c r="H1162" s="355" t="s">
        <v>15618</v>
      </c>
      <c r="I1162" s="356" t="s">
        <v>15618</v>
      </c>
      <c r="J1162" s="356" t="s">
        <v>15618</v>
      </c>
      <c r="K1162" s="357"/>
      <c r="L1162" s="357"/>
      <c r="M1162" s="357"/>
      <c r="N1162" s="357"/>
      <c r="O1162" s="357"/>
      <c r="P1162" s="358"/>
      <c r="Q1162" s="35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si="166"/>
        <v>0</v>
      </c>
      <c r="Y1162" s="271"/>
      <c r="Z1162" s="271"/>
      <c r="AB1162" s="273" t="str">
        <f t="shared" si="167"/>
        <v/>
      </c>
    </row>
    <row r="1163" spans="1:28" s="272" customFormat="1" ht="20.399999999999999">
      <c r="A1163" s="214"/>
      <c r="B1163" s="215" t="s">
        <v>15618</v>
      </c>
      <c r="C1163" s="354" t="s">
        <v>15618</v>
      </c>
      <c r="D1163" s="278"/>
      <c r="E1163" s="215" t="s">
        <v>15618</v>
      </c>
      <c r="F1163" s="215" t="s">
        <v>15618</v>
      </c>
      <c r="G1163" s="215" t="s">
        <v>15618</v>
      </c>
      <c r="H1163" s="355" t="s">
        <v>15618</v>
      </c>
      <c r="I1163" s="356" t="s">
        <v>15618</v>
      </c>
      <c r="J1163" s="356" t="s">
        <v>15618</v>
      </c>
      <c r="K1163" s="357"/>
      <c r="L1163" s="357"/>
      <c r="M1163" s="357"/>
      <c r="N1163" s="357"/>
      <c r="O1163" s="357"/>
      <c r="P1163" s="358"/>
      <c r="Q1163" s="35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si="166"/>
        <v>0</v>
      </c>
      <c r="Y1163" s="271"/>
      <c r="Z1163" s="271"/>
      <c r="AB1163" s="273" t="str">
        <f t="shared" si="167"/>
        <v/>
      </c>
    </row>
    <row r="1164" spans="1:28" s="272" customFormat="1" ht="20.399999999999999">
      <c r="A1164" s="214"/>
      <c r="B1164" s="215" t="s">
        <v>15618</v>
      </c>
      <c r="C1164" s="354" t="s">
        <v>15618</v>
      </c>
      <c r="D1164" s="278"/>
      <c r="E1164" s="215" t="s">
        <v>15618</v>
      </c>
      <c r="F1164" s="215" t="s">
        <v>15618</v>
      </c>
      <c r="G1164" s="215" t="s">
        <v>15618</v>
      </c>
      <c r="H1164" s="355" t="s">
        <v>15618</v>
      </c>
      <c r="I1164" s="356" t="s">
        <v>15618</v>
      </c>
      <c r="J1164" s="356" t="s">
        <v>15618</v>
      </c>
      <c r="K1164" s="357"/>
      <c r="L1164" s="357"/>
      <c r="M1164" s="357"/>
      <c r="N1164" s="357"/>
      <c r="O1164" s="357"/>
      <c r="P1164" s="358"/>
      <c r="Q1164" s="35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si="166"/>
        <v>0</v>
      </c>
      <c r="Y1164" s="271"/>
      <c r="Z1164" s="271"/>
      <c r="AB1164" s="273" t="str">
        <f t="shared" si="167"/>
        <v/>
      </c>
    </row>
    <row r="1165" spans="1:28" s="272" customFormat="1" ht="20.399999999999999">
      <c r="A1165" s="214"/>
      <c r="B1165" s="215" t="s">
        <v>15618</v>
      </c>
      <c r="C1165" s="354" t="s">
        <v>15618</v>
      </c>
      <c r="D1165" s="278"/>
      <c r="E1165" s="215" t="s">
        <v>15618</v>
      </c>
      <c r="F1165" s="215" t="s">
        <v>15618</v>
      </c>
      <c r="G1165" s="215" t="s">
        <v>15618</v>
      </c>
      <c r="H1165" s="355" t="s">
        <v>15618</v>
      </c>
      <c r="I1165" s="356" t="s">
        <v>15618</v>
      </c>
      <c r="J1165" s="356" t="s">
        <v>15618</v>
      </c>
      <c r="K1165" s="357"/>
      <c r="L1165" s="357"/>
      <c r="M1165" s="357"/>
      <c r="N1165" s="357"/>
      <c r="O1165" s="357"/>
      <c r="P1165" s="358"/>
      <c r="Q1165" s="35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si="166"/>
        <v>0</v>
      </c>
      <c r="Y1165" s="271"/>
      <c r="Z1165" s="271"/>
      <c r="AB1165" s="273" t="str">
        <f t="shared" si="167"/>
        <v/>
      </c>
    </row>
    <row r="1166" spans="1:28" s="272" customFormat="1" ht="20.399999999999999">
      <c r="A1166" s="214"/>
      <c r="B1166" s="215" t="s">
        <v>15618</v>
      </c>
      <c r="C1166" s="354" t="s">
        <v>15618</v>
      </c>
      <c r="D1166" s="278"/>
      <c r="E1166" s="215" t="s">
        <v>15618</v>
      </c>
      <c r="F1166" s="215" t="s">
        <v>15618</v>
      </c>
      <c r="G1166" s="215" t="s">
        <v>15618</v>
      </c>
      <c r="H1166" s="355" t="s">
        <v>15618</v>
      </c>
      <c r="I1166" s="356" t="s">
        <v>15618</v>
      </c>
      <c r="J1166" s="356" t="s">
        <v>15618</v>
      </c>
      <c r="K1166" s="357"/>
      <c r="L1166" s="357"/>
      <c r="M1166" s="357"/>
      <c r="N1166" s="357"/>
      <c r="O1166" s="357"/>
      <c r="P1166" s="358"/>
      <c r="Q1166" s="35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si="166"/>
        <v>0</v>
      </c>
      <c r="Y1166" s="271"/>
      <c r="Z1166" s="271"/>
      <c r="AB1166" s="273" t="str">
        <f t="shared" si="167"/>
        <v/>
      </c>
    </row>
    <row r="1167" spans="1:28" s="272" customFormat="1" ht="20.399999999999999">
      <c r="A1167" s="214"/>
      <c r="B1167" s="215" t="s">
        <v>15618</v>
      </c>
      <c r="C1167" s="354" t="s">
        <v>15618</v>
      </c>
      <c r="D1167" s="278"/>
      <c r="E1167" s="215" t="s">
        <v>15618</v>
      </c>
      <c r="F1167" s="215" t="s">
        <v>15618</v>
      </c>
      <c r="G1167" s="215" t="s">
        <v>15618</v>
      </c>
      <c r="H1167" s="355" t="s">
        <v>15618</v>
      </c>
      <c r="I1167" s="356" t="s">
        <v>15618</v>
      </c>
      <c r="J1167" s="356" t="s">
        <v>15618</v>
      </c>
      <c r="K1167" s="357"/>
      <c r="L1167" s="357"/>
      <c r="M1167" s="357"/>
      <c r="N1167" s="357"/>
      <c r="O1167" s="357"/>
      <c r="P1167" s="358"/>
      <c r="Q1167" s="35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si="166"/>
        <v>0</v>
      </c>
      <c r="Y1167" s="271"/>
      <c r="Z1167" s="271"/>
      <c r="AB1167" s="273" t="str">
        <f t="shared" si="167"/>
        <v/>
      </c>
    </row>
    <row r="1168" spans="1:28" s="272" customFormat="1" ht="20.399999999999999">
      <c r="A1168" s="214"/>
      <c r="B1168" s="215" t="s">
        <v>15618</v>
      </c>
      <c r="C1168" s="354" t="s">
        <v>15618</v>
      </c>
      <c r="D1168" s="278"/>
      <c r="E1168" s="215" t="s">
        <v>15618</v>
      </c>
      <c r="F1168" s="215" t="s">
        <v>15618</v>
      </c>
      <c r="G1168" s="215" t="s">
        <v>15618</v>
      </c>
      <c r="H1168" s="355" t="s">
        <v>15618</v>
      </c>
      <c r="I1168" s="356" t="s">
        <v>15618</v>
      </c>
      <c r="J1168" s="356" t="s">
        <v>15618</v>
      </c>
      <c r="K1168" s="357"/>
      <c r="L1168" s="357"/>
      <c r="M1168" s="357"/>
      <c r="N1168" s="357"/>
      <c r="O1168" s="357"/>
      <c r="P1168" s="358"/>
      <c r="Q1168" s="35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si="166"/>
        <v>0</v>
      </c>
      <c r="Y1168" s="271"/>
      <c r="Z1168" s="271"/>
      <c r="AB1168" s="273" t="str">
        <f t="shared" si="167"/>
        <v/>
      </c>
    </row>
    <row r="1169" spans="1:28" s="272" customFormat="1" ht="20.399999999999999">
      <c r="A1169" s="214"/>
      <c r="B1169" s="215" t="s">
        <v>15618</v>
      </c>
      <c r="C1169" s="354" t="s">
        <v>15618</v>
      </c>
      <c r="D1169" s="278"/>
      <c r="E1169" s="215" t="s">
        <v>15618</v>
      </c>
      <c r="F1169" s="215" t="s">
        <v>15618</v>
      </c>
      <c r="G1169" s="215" t="s">
        <v>15618</v>
      </c>
      <c r="H1169" s="355" t="s">
        <v>15618</v>
      </c>
      <c r="I1169" s="356" t="s">
        <v>15618</v>
      </c>
      <c r="J1169" s="356" t="s">
        <v>15618</v>
      </c>
      <c r="K1169" s="357"/>
      <c r="L1169" s="357"/>
      <c r="M1169" s="357"/>
      <c r="N1169" s="357"/>
      <c r="O1169" s="357"/>
      <c r="P1169" s="358"/>
      <c r="Q1169" s="35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si="166"/>
        <v>0</v>
      </c>
      <c r="Y1169" s="271"/>
      <c r="Z1169" s="271"/>
      <c r="AB1169" s="273" t="str">
        <f t="shared" si="167"/>
        <v/>
      </c>
    </row>
    <row r="1170" spans="1:28" s="272" customFormat="1" ht="20.399999999999999">
      <c r="A1170" s="214"/>
      <c r="B1170" s="215" t="s">
        <v>15618</v>
      </c>
      <c r="C1170" s="354" t="s">
        <v>15618</v>
      </c>
      <c r="D1170" s="278"/>
      <c r="E1170" s="215" t="s">
        <v>15618</v>
      </c>
      <c r="F1170" s="215" t="s">
        <v>15618</v>
      </c>
      <c r="G1170" s="215" t="s">
        <v>15618</v>
      </c>
      <c r="H1170" s="355" t="s">
        <v>15618</v>
      </c>
      <c r="I1170" s="356" t="s">
        <v>15618</v>
      </c>
      <c r="J1170" s="356" t="s">
        <v>15618</v>
      </c>
      <c r="K1170" s="357"/>
      <c r="L1170" s="357"/>
      <c r="M1170" s="357"/>
      <c r="N1170" s="357"/>
      <c r="O1170" s="357"/>
      <c r="P1170" s="358"/>
      <c r="Q1170" s="35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si="166"/>
        <v>0</v>
      </c>
      <c r="Y1170" s="271"/>
      <c r="Z1170" s="271"/>
      <c r="AB1170" s="273" t="str">
        <f t="shared" si="167"/>
        <v/>
      </c>
    </row>
    <row r="1171" spans="1:28" s="272" customFormat="1" ht="20.399999999999999">
      <c r="A1171" s="214"/>
      <c r="B1171" s="215" t="s">
        <v>15618</v>
      </c>
      <c r="C1171" s="354" t="s">
        <v>15618</v>
      </c>
      <c r="D1171" s="278"/>
      <c r="E1171" s="215" t="s">
        <v>15618</v>
      </c>
      <c r="F1171" s="215" t="s">
        <v>15618</v>
      </c>
      <c r="G1171" s="215" t="s">
        <v>15618</v>
      </c>
      <c r="H1171" s="355" t="s">
        <v>15618</v>
      </c>
      <c r="I1171" s="356" t="s">
        <v>15618</v>
      </c>
      <c r="J1171" s="356" t="s">
        <v>15618</v>
      </c>
      <c r="K1171" s="357"/>
      <c r="L1171" s="357"/>
      <c r="M1171" s="357"/>
      <c r="N1171" s="357"/>
      <c r="O1171" s="357"/>
      <c r="P1171" s="358"/>
      <c r="Q1171" s="35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si="166"/>
        <v>0</v>
      </c>
      <c r="Y1171" s="271"/>
      <c r="Z1171" s="271"/>
      <c r="AB1171" s="273" t="str">
        <f t="shared" si="167"/>
        <v/>
      </c>
    </row>
    <row r="1172" spans="1:28" s="272" customFormat="1" ht="20.399999999999999">
      <c r="A1172" s="214"/>
      <c r="B1172" s="215" t="s">
        <v>15618</v>
      </c>
      <c r="C1172" s="354" t="s">
        <v>15618</v>
      </c>
      <c r="D1172" s="278"/>
      <c r="E1172" s="215" t="s">
        <v>15618</v>
      </c>
      <c r="F1172" s="215" t="s">
        <v>15618</v>
      </c>
      <c r="G1172" s="215" t="s">
        <v>15618</v>
      </c>
      <c r="H1172" s="355" t="s">
        <v>15618</v>
      </c>
      <c r="I1172" s="356" t="s">
        <v>15618</v>
      </c>
      <c r="J1172" s="356" t="s">
        <v>15618</v>
      </c>
      <c r="K1172" s="357"/>
      <c r="L1172" s="357"/>
      <c r="M1172" s="357"/>
      <c r="N1172" s="357"/>
      <c r="O1172" s="357"/>
      <c r="P1172" s="358"/>
      <c r="Q1172" s="35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si="166"/>
        <v>0</v>
      </c>
      <c r="Y1172" s="271"/>
      <c r="Z1172" s="271"/>
      <c r="AB1172" s="273" t="str">
        <f t="shared" si="167"/>
        <v/>
      </c>
    </row>
    <row r="1173" spans="1:28" s="272" customFormat="1" ht="20.399999999999999">
      <c r="A1173" s="214"/>
      <c r="B1173" s="215" t="s">
        <v>15618</v>
      </c>
      <c r="C1173" s="354" t="s">
        <v>15618</v>
      </c>
      <c r="D1173" s="278"/>
      <c r="E1173" s="215" t="s">
        <v>15618</v>
      </c>
      <c r="F1173" s="215" t="s">
        <v>15618</v>
      </c>
      <c r="G1173" s="215" t="s">
        <v>15618</v>
      </c>
      <c r="H1173" s="355" t="s">
        <v>15618</v>
      </c>
      <c r="I1173" s="356" t="s">
        <v>15618</v>
      </c>
      <c r="J1173" s="356" t="s">
        <v>15618</v>
      </c>
      <c r="K1173" s="357"/>
      <c r="L1173" s="357"/>
      <c r="M1173" s="357"/>
      <c r="N1173" s="357"/>
      <c r="O1173" s="357"/>
      <c r="P1173" s="358"/>
      <c r="Q1173" s="35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si="166"/>
        <v>0</v>
      </c>
      <c r="Y1173" s="271"/>
      <c r="Z1173" s="271"/>
      <c r="AB1173" s="273" t="str">
        <f t="shared" si="167"/>
        <v/>
      </c>
    </row>
    <row r="1174" spans="1:28" s="272" customFormat="1" ht="20.399999999999999">
      <c r="A1174" s="214"/>
      <c r="B1174" s="215" t="s">
        <v>15618</v>
      </c>
      <c r="C1174" s="354" t="s">
        <v>15618</v>
      </c>
      <c r="D1174" s="278"/>
      <c r="E1174" s="215" t="s">
        <v>15618</v>
      </c>
      <c r="F1174" s="215" t="s">
        <v>15618</v>
      </c>
      <c r="G1174" s="215" t="s">
        <v>15618</v>
      </c>
      <c r="H1174" s="355" t="s">
        <v>15618</v>
      </c>
      <c r="I1174" s="356" t="s">
        <v>15618</v>
      </c>
      <c r="J1174" s="356" t="s">
        <v>15618</v>
      </c>
      <c r="K1174" s="357"/>
      <c r="L1174" s="357"/>
      <c r="M1174" s="357"/>
      <c r="N1174" s="357"/>
      <c r="O1174" s="357"/>
      <c r="P1174" s="358"/>
      <c r="Q1174" s="35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si="166"/>
        <v>0</v>
      </c>
      <c r="Y1174" s="271"/>
      <c r="Z1174" s="271"/>
      <c r="AB1174" s="273" t="str">
        <f t="shared" si="167"/>
        <v/>
      </c>
    </row>
    <row r="1175" spans="1:28" s="272" customFormat="1" ht="20.399999999999999">
      <c r="A1175" s="214"/>
      <c r="B1175" s="215" t="s">
        <v>15618</v>
      </c>
      <c r="C1175" s="354" t="s">
        <v>15618</v>
      </c>
      <c r="D1175" s="278"/>
      <c r="E1175" s="215" t="s">
        <v>15618</v>
      </c>
      <c r="F1175" s="215" t="s">
        <v>15618</v>
      </c>
      <c r="G1175" s="215" t="s">
        <v>15618</v>
      </c>
      <c r="H1175" s="355" t="s">
        <v>15618</v>
      </c>
      <c r="I1175" s="356" t="s">
        <v>15618</v>
      </c>
      <c r="J1175" s="356" t="s">
        <v>15618</v>
      </c>
      <c r="K1175" s="357"/>
      <c r="L1175" s="357"/>
      <c r="M1175" s="357"/>
      <c r="N1175" s="357"/>
      <c r="O1175" s="357"/>
      <c r="P1175" s="358"/>
      <c r="Q1175" s="35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si="166"/>
        <v>0</v>
      </c>
      <c r="Y1175" s="271"/>
      <c r="Z1175" s="271"/>
      <c r="AB1175" s="273" t="str">
        <f t="shared" si="167"/>
        <v/>
      </c>
    </row>
    <row r="1176" spans="1:28" s="272" customFormat="1" ht="20.399999999999999">
      <c r="A1176" s="214"/>
      <c r="B1176" s="215" t="s">
        <v>15618</v>
      </c>
      <c r="C1176" s="354" t="s">
        <v>15618</v>
      </c>
      <c r="D1176" s="278"/>
      <c r="E1176" s="215" t="s">
        <v>15618</v>
      </c>
      <c r="F1176" s="215" t="s">
        <v>15618</v>
      </c>
      <c r="G1176" s="215" t="s">
        <v>15618</v>
      </c>
      <c r="H1176" s="355" t="s">
        <v>15618</v>
      </c>
      <c r="I1176" s="356" t="s">
        <v>15618</v>
      </c>
      <c r="J1176" s="356" t="s">
        <v>15618</v>
      </c>
      <c r="K1176" s="357"/>
      <c r="L1176" s="357"/>
      <c r="M1176" s="357"/>
      <c r="N1176" s="357"/>
      <c r="O1176" s="357"/>
      <c r="P1176" s="358"/>
      <c r="Q1176" s="35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si="166"/>
        <v>0</v>
      </c>
      <c r="Y1176" s="271"/>
      <c r="Z1176" s="271"/>
      <c r="AB1176" s="273" t="str">
        <f t="shared" si="167"/>
        <v/>
      </c>
    </row>
    <row r="1177" spans="1:28" s="272" customFormat="1" ht="20.399999999999999">
      <c r="A1177" s="214"/>
      <c r="B1177" s="215" t="s">
        <v>15618</v>
      </c>
      <c r="C1177" s="354" t="s">
        <v>15618</v>
      </c>
      <c r="D1177" s="278"/>
      <c r="E1177" s="215" t="s">
        <v>15618</v>
      </c>
      <c r="F1177" s="215" t="s">
        <v>15618</v>
      </c>
      <c r="G1177" s="215" t="s">
        <v>15618</v>
      </c>
      <c r="H1177" s="355" t="s">
        <v>15618</v>
      </c>
      <c r="I1177" s="356" t="s">
        <v>15618</v>
      </c>
      <c r="J1177" s="356" t="s">
        <v>15618</v>
      </c>
      <c r="K1177" s="357"/>
      <c r="L1177" s="357"/>
      <c r="M1177" s="357"/>
      <c r="N1177" s="357"/>
      <c r="O1177" s="357"/>
      <c r="P1177" s="358"/>
      <c r="Q1177" s="35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si="166"/>
        <v>0</v>
      </c>
      <c r="Y1177" s="271"/>
      <c r="Z1177" s="271"/>
      <c r="AB1177" s="273" t="str">
        <f t="shared" si="167"/>
        <v/>
      </c>
    </row>
    <row r="1178" spans="1:28" s="272" customFormat="1" ht="20.399999999999999">
      <c r="A1178" s="214"/>
      <c r="B1178" s="215" t="s">
        <v>15618</v>
      </c>
      <c r="C1178" s="354" t="s">
        <v>15618</v>
      </c>
      <c r="D1178" s="278"/>
      <c r="E1178" s="215" t="s">
        <v>15618</v>
      </c>
      <c r="F1178" s="215" t="s">
        <v>15618</v>
      </c>
      <c r="G1178" s="215" t="s">
        <v>15618</v>
      </c>
      <c r="H1178" s="355" t="s">
        <v>15618</v>
      </c>
      <c r="I1178" s="356" t="s">
        <v>15618</v>
      </c>
      <c r="J1178" s="356" t="s">
        <v>15618</v>
      </c>
      <c r="K1178" s="357"/>
      <c r="L1178" s="357"/>
      <c r="M1178" s="357"/>
      <c r="N1178" s="357"/>
      <c r="O1178" s="357"/>
      <c r="P1178" s="358"/>
      <c r="Q1178" s="35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si="166"/>
        <v>0</v>
      </c>
      <c r="Y1178" s="271"/>
      <c r="Z1178" s="271"/>
      <c r="AB1178" s="273" t="str">
        <f t="shared" si="167"/>
        <v/>
      </c>
    </row>
    <row r="1179" spans="1:28" s="272" customFormat="1" ht="20.399999999999999">
      <c r="A1179" s="214"/>
      <c r="B1179" s="215" t="s">
        <v>15618</v>
      </c>
      <c r="C1179" s="354" t="s">
        <v>15618</v>
      </c>
      <c r="D1179" s="278"/>
      <c r="E1179" s="215" t="s">
        <v>15618</v>
      </c>
      <c r="F1179" s="215" t="s">
        <v>15618</v>
      </c>
      <c r="G1179" s="215" t="s">
        <v>15618</v>
      </c>
      <c r="H1179" s="355" t="s">
        <v>15618</v>
      </c>
      <c r="I1179" s="356" t="s">
        <v>15618</v>
      </c>
      <c r="J1179" s="356" t="s">
        <v>15618</v>
      </c>
      <c r="K1179" s="357"/>
      <c r="L1179" s="357"/>
      <c r="M1179" s="357"/>
      <c r="N1179" s="357"/>
      <c r="O1179" s="357"/>
      <c r="P1179" s="358"/>
      <c r="Q1179" s="359"/>
      <c r="R1179" s="215" t="str">
        <f ca="1">IF(ISERROR($V1179),"",OFFSET('Smelter Look-up'!$C$4,$V1179-4,0)&amp;"")</f>
        <v/>
      </c>
      <c r="S1179" s="222" t="str">
        <f t="shared" ref="S1179:S1209" ca="1" si="168">IF(B1179="","",IF(ISERROR(MATCH($E1179,CL,0)),"Unknown",INDIRECT("'C'!$A$"&amp;MATCH($E1179,CL,0)+1)))</f>
        <v/>
      </c>
      <c r="T1179" s="222" t="str">
        <f ca="1">IF(B1179="","",IF(ISERROR(MATCH($J1179,SorP!$B$1:$B$6230,0)),"",INDIRECT("'SorP'!$A$"&amp;MATCH($J1179,SorP!$B$1:$B$6230,0))))</f>
        <v/>
      </c>
      <c r="U1179" s="238"/>
      <c r="V1179" s="270" t="e">
        <f>IF(C1179="",NA(),MATCH($B1179&amp;$C1179,'Smelter Look-up'!$J:$J,0))</f>
        <v>#N/A</v>
      </c>
      <c r="W1179" s="271"/>
      <c r="X1179" s="271">
        <f t="shared" ref="X1179:X1209" si="169">IF(AND(C1179="Smelter not listed",OR(LEN(D1179)=0,LEN(E1179)=0)),1,0)</f>
        <v>0</v>
      </c>
      <c r="Y1179" s="271"/>
      <c r="Z1179" s="271"/>
      <c r="AB1179" s="273" t="str">
        <f t="shared" ref="AB1179:AB1209" si="170">B1179&amp;C1179</f>
        <v/>
      </c>
    </row>
    <row r="1180" spans="1:28" s="272" customFormat="1" ht="20.399999999999999">
      <c r="A1180" s="214"/>
      <c r="B1180" s="215" t="s">
        <v>15618</v>
      </c>
      <c r="C1180" s="354" t="s">
        <v>15618</v>
      </c>
      <c r="D1180" s="278"/>
      <c r="E1180" s="215" t="s">
        <v>15618</v>
      </c>
      <c r="F1180" s="215" t="s">
        <v>15618</v>
      </c>
      <c r="G1180" s="215" t="s">
        <v>15618</v>
      </c>
      <c r="H1180" s="355" t="s">
        <v>15618</v>
      </c>
      <c r="I1180" s="356" t="s">
        <v>15618</v>
      </c>
      <c r="J1180" s="356" t="s">
        <v>15618</v>
      </c>
      <c r="K1180" s="357"/>
      <c r="L1180" s="357"/>
      <c r="M1180" s="357"/>
      <c r="N1180" s="357"/>
      <c r="O1180" s="357"/>
      <c r="P1180" s="358"/>
      <c r="Q1180" s="35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si="169"/>
        <v>0</v>
      </c>
      <c r="Y1180" s="271"/>
      <c r="Z1180" s="271"/>
      <c r="AB1180" s="273" t="str">
        <f t="shared" si="170"/>
        <v/>
      </c>
    </row>
    <row r="1181" spans="1:28" s="272" customFormat="1" ht="20.399999999999999">
      <c r="A1181" s="214"/>
      <c r="B1181" s="215" t="s">
        <v>15618</v>
      </c>
      <c r="C1181" s="354" t="s">
        <v>15618</v>
      </c>
      <c r="D1181" s="278"/>
      <c r="E1181" s="215" t="s">
        <v>15618</v>
      </c>
      <c r="F1181" s="215" t="s">
        <v>15618</v>
      </c>
      <c r="G1181" s="215" t="s">
        <v>15618</v>
      </c>
      <c r="H1181" s="355" t="s">
        <v>15618</v>
      </c>
      <c r="I1181" s="356" t="s">
        <v>15618</v>
      </c>
      <c r="J1181" s="356" t="s">
        <v>15618</v>
      </c>
      <c r="K1181" s="357"/>
      <c r="L1181" s="357"/>
      <c r="M1181" s="357"/>
      <c r="N1181" s="357"/>
      <c r="O1181" s="357"/>
      <c r="P1181" s="358"/>
      <c r="Q1181" s="35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si="169"/>
        <v>0</v>
      </c>
      <c r="Y1181" s="271"/>
      <c r="Z1181" s="271"/>
      <c r="AB1181" s="273" t="str">
        <f t="shared" si="170"/>
        <v/>
      </c>
    </row>
    <row r="1182" spans="1:28" s="272" customFormat="1" ht="20.399999999999999">
      <c r="A1182" s="214"/>
      <c r="B1182" s="215" t="s">
        <v>15618</v>
      </c>
      <c r="C1182" s="354" t="s">
        <v>15618</v>
      </c>
      <c r="D1182" s="278"/>
      <c r="E1182" s="215" t="s">
        <v>15618</v>
      </c>
      <c r="F1182" s="215" t="s">
        <v>15618</v>
      </c>
      <c r="G1182" s="215" t="s">
        <v>15618</v>
      </c>
      <c r="H1182" s="355" t="s">
        <v>15618</v>
      </c>
      <c r="I1182" s="356" t="s">
        <v>15618</v>
      </c>
      <c r="J1182" s="356" t="s">
        <v>15618</v>
      </c>
      <c r="K1182" s="357"/>
      <c r="L1182" s="357"/>
      <c r="M1182" s="357"/>
      <c r="N1182" s="357"/>
      <c r="O1182" s="357"/>
      <c r="P1182" s="358"/>
      <c r="Q1182" s="35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si="169"/>
        <v>0</v>
      </c>
      <c r="Y1182" s="271"/>
      <c r="Z1182" s="271"/>
      <c r="AB1182" s="273" t="str">
        <f t="shared" si="170"/>
        <v/>
      </c>
    </row>
    <row r="1183" spans="1:28" s="272" customFormat="1" ht="20.399999999999999">
      <c r="A1183" s="214"/>
      <c r="B1183" s="215" t="s">
        <v>15618</v>
      </c>
      <c r="C1183" s="354" t="s">
        <v>15618</v>
      </c>
      <c r="D1183" s="278"/>
      <c r="E1183" s="215" t="s">
        <v>15618</v>
      </c>
      <c r="F1183" s="215" t="s">
        <v>15618</v>
      </c>
      <c r="G1183" s="215" t="s">
        <v>15618</v>
      </c>
      <c r="H1183" s="355" t="s">
        <v>15618</v>
      </c>
      <c r="I1183" s="356" t="s">
        <v>15618</v>
      </c>
      <c r="J1183" s="356" t="s">
        <v>15618</v>
      </c>
      <c r="K1183" s="357"/>
      <c r="L1183" s="357"/>
      <c r="M1183" s="357"/>
      <c r="N1183" s="357"/>
      <c r="O1183" s="357"/>
      <c r="P1183" s="358"/>
      <c r="Q1183" s="35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si="169"/>
        <v>0</v>
      </c>
      <c r="Y1183" s="271"/>
      <c r="Z1183" s="271"/>
      <c r="AB1183" s="273" t="str">
        <f t="shared" si="170"/>
        <v/>
      </c>
    </row>
    <row r="1184" spans="1:28" s="272" customFormat="1" ht="20.399999999999999">
      <c r="A1184" s="214"/>
      <c r="B1184" s="215" t="s">
        <v>15618</v>
      </c>
      <c r="C1184" s="354" t="s">
        <v>15618</v>
      </c>
      <c r="D1184" s="278"/>
      <c r="E1184" s="215" t="s">
        <v>15618</v>
      </c>
      <c r="F1184" s="215" t="s">
        <v>15618</v>
      </c>
      <c r="G1184" s="215" t="s">
        <v>15618</v>
      </c>
      <c r="H1184" s="355" t="s">
        <v>15618</v>
      </c>
      <c r="I1184" s="356" t="s">
        <v>15618</v>
      </c>
      <c r="J1184" s="356" t="s">
        <v>15618</v>
      </c>
      <c r="K1184" s="357"/>
      <c r="L1184" s="357"/>
      <c r="M1184" s="357"/>
      <c r="N1184" s="357"/>
      <c r="O1184" s="357"/>
      <c r="P1184" s="358"/>
      <c r="Q1184" s="35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si="169"/>
        <v>0</v>
      </c>
      <c r="Y1184" s="271"/>
      <c r="Z1184" s="271"/>
      <c r="AB1184" s="273" t="str">
        <f t="shared" si="170"/>
        <v/>
      </c>
    </row>
    <row r="1185" spans="1:28" s="272" customFormat="1" ht="20.399999999999999">
      <c r="A1185" s="214"/>
      <c r="B1185" s="215" t="s">
        <v>15618</v>
      </c>
      <c r="C1185" s="354" t="s">
        <v>15618</v>
      </c>
      <c r="D1185" s="278"/>
      <c r="E1185" s="215" t="s">
        <v>15618</v>
      </c>
      <c r="F1185" s="215" t="s">
        <v>15618</v>
      </c>
      <c r="G1185" s="215" t="s">
        <v>15618</v>
      </c>
      <c r="H1185" s="355" t="s">
        <v>15618</v>
      </c>
      <c r="I1185" s="356" t="s">
        <v>15618</v>
      </c>
      <c r="J1185" s="356" t="s">
        <v>15618</v>
      </c>
      <c r="K1185" s="357"/>
      <c r="L1185" s="357"/>
      <c r="M1185" s="357"/>
      <c r="N1185" s="357"/>
      <c r="O1185" s="357"/>
      <c r="P1185" s="358"/>
      <c r="Q1185" s="35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si="169"/>
        <v>0</v>
      </c>
      <c r="Y1185" s="271"/>
      <c r="Z1185" s="271"/>
      <c r="AB1185" s="273" t="str">
        <f t="shared" si="170"/>
        <v/>
      </c>
    </row>
    <row r="1186" spans="1:28" s="272" customFormat="1" ht="20.399999999999999">
      <c r="A1186" s="214"/>
      <c r="B1186" s="215" t="s">
        <v>15618</v>
      </c>
      <c r="C1186" s="354" t="s">
        <v>15618</v>
      </c>
      <c r="D1186" s="278"/>
      <c r="E1186" s="215" t="s">
        <v>15618</v>
      </c>
      <c r="F1186" s="215" t="s">
        <v>15618</v>
      </c>
      <c r="G1186" s="215" t="s">
        <v>15618</v>
      </c>
      <c r="H1186" s="355" t="s">
        <v>15618</v>
      </c>
      <c r="I1186" s="356" t="s">
        <v>15618</v>
      </c>
      <c r="J1186" s="356" t="s">
        <v>15618</v>
      </c>
      <c r="K1186" s="357"/>
      <c r="L1186" s="357"/>
      <c r="M1186" s="357"/>
      <c r="N1186" s="357"/>
      <c r="O1186" s="357"/>
      <c r="P1186" s="358"/>
      <c r="Q1186" s="35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si="169"/>
        <v>0</v>
      </c>
      <c r="Y1186" s="271"/>
      <c r="Z1186" s="271"/>
      <c r="AB1186" s="273" t="str">
        <f t="shared" si="170"/>
        <v/>
      </c>
    </row>
    <row r="1187" spans="1:28" s="272" customFormat="1" ht="20.399999999999999">
      <c r="A1187" s="214"/>
      <c r="B1187" s="215" t="s">
        <v>15618</v>
      </c>
      <c r="C1187" s="354" t="s">
        <v>15618</v>
      </c>
      <c r="D1187" s="278"/>
      <c r="E1187" s="215" t="s">
        <v>15618</v>
      </c>
      <c r="F1187" s="215" t="s">
        <v>15618</v>
      </c>
      <c r="G1187" s="215" t="s">
        <v>15618</v>
      </c>
      <c r="H1187" s="355" t="s">
        <v>15618</v>
      </c>
      <c r="I1187" s="356" t="s">
        <v>15618</v>
      </c>
      <c r="J1187" s="356" t="s">
        <v>15618</v>
      </c>
      <c r="K1187" s="357"/>
      <c r="L1187" s="357"/>
      <c r="M1187" s="357"/>
      <c r="N1187" s="357"/>
      <c r="O1187" s="357"/>
      <c r="P1187" s="358"/>
      <c r="Q1187" s="35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si="169"/>
        <v>0</v>
      </c>
      <c r="Y1187" s="271"/>
      <c r="Z1187" s="271"/>
      <c r="AB1187" s="273" t="str">
        <f t="shared" si="170"/>
        <v/>
      </c>
    </row>
    <row r="1188" spans="1:28" s="272" customFormat="1" ht="20.399999999999999">
      <c r="A1188" s="214"/>
      <c r="B1188" s="215" t="s">
        <v>15618</v>
      </c>
      <c r="C1188" s="354" t="s">
        <v>15618</v>
      </c>
      <c r="D1188" s="278"/>
      <c r="E1188" s="215" t="s">
        <v>15618</v>
      </c>
      <c r="F1188" s="215" t="s">
        <v>15618</v>
      </c>
      <c r="G1188" s="215" t="s">
        <v>15618</v>
      </c>
      <c r="H1188" s="355" t="s">
        <v>15618</v>
      </c>
      <c r="I1188" s="356" t="s">
        <v>15618</v>
      </c>
      <c r="J1188" s="356" t="s">
        <v>15618</v>
      </c>
      <c r="K1188" s="357"/>
      <c r="L1188" s="357"/>
      <c r="M1188" s="357"/>
      <c r="N1188" s="357"/>
      <c r="O1188" s="357"/>
      <c r="P1188" s="358"/>
      <c r="Q1188" s="35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si="169"/>
        <v>0</v>
      </c>
      <c r="Y1188" s="271"/>
      <c r="Z1188" s="271"/>
      <c r="AB1188" s="273" t="str">
        <f t="shared" si="170"/>
        <v/>
      </c>
    </row>
    <row r="1189" spans="1:28" s="272" customFormat="1" ht="20.399999999999999">
      <c r="A1189" s="214"/>
      <c r="B1189" s="215" t="s">
        <v>15618</v>
      </c>
      <c r="C1189" s="354" t="s">
        <v>15618</v>
      </c>
      <c r="D1189" s="278"/>
      <c r="E1189" s="215" t="s">
        <v>15618</v>
      </c>
      <c r="F1189" s="215" t="s">
        <v>15618</v>
      </c>
      <c r="G1189" s="215" t="s">
        <v>15618</v>
      </c>
      <c r="H1189" s="355" t="s">
        <v>15618</v>
      </c>
      <c r="I1189" s="356" t="s">
        <v>15618</v>
      </c>
      <c r="J1189" s="356" t="s">
        <v>15618</v>
      </c>
      <c r="K1189" s="357"/>
      <c r="L1189" s="357"/>
      <c r="M1189" s="357"/>
      <c r="N1189" s="357"/>
      <c r="O1189" s="357"/>
      <c r="P1189" s="358"/>
      <c r="Q1189" s="35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si="169"/>
        <v>0</v>
      </c>
      <c r="Y1189" s="271"/>
      <c r="Z1189" s="271"/>
      <c r="AB1189" s="273" t="str">
        <f t="shared" si="170"/>
        <v/>
      </c>
    </row>
    <row r="1190" spans="1:28" s="272" customFormat="1" ht="20.399999999999999">
      <c r="A1190" s="214"/>
      <c r="B1190" s="215" t="s">
        <v>15618</v>
      </c>
      <c r="C1190" s="354" t="s">
        <v>15618</v>
      </c>
      <c r="D1190" s="278"/>
      <c r="E1190" s="215" t="s">
        <v>15618</v>
      </c>
      <c r="F1190" s="215" t="s">
        <v>15618</v>
      </c>
      <c r="G1190" s="215" t="s">
        <v>15618</v>
      </c>
      <c r="H1190" s="355" t="s">
        <v>15618</v>
      </c>
      <c r="I1190" s="356" t="s">
        <v>15618</v>
      </c>
      <c r="J1190" s="356" t="s">
        <v>15618</v>
      </c>
      <c r="K1190" s="357"/>
      <c r="L1190" s="357"/>
      <c r="M1190" s="357"/>
      <c r="N1190" s="357"/>
      <c r="O1190" s="357"/>
      <c r="P1190" s="358"/>
      <c r="Q1190" s="35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si="169"/>
        <v>0</v>
      </c>
      <c r="Y1190" s="271"/>
      <c r="Z1190" s="271"/>
      <c r="AB1190" s="273" t="str">
        <f t="shared" si="170"/>
        <v/>
      </c>
    </row>
    <row r="1191" spans="1:28" s="272" customFormat="1" ht="20.399999999999999">
      <c r="A1191" s="214"/>
      <c r="B1191" s="215" t="s">
        <v>15618</v>
      </c>
      <c r="C1191" s="354" t="s">
        <v>15618</v>
      </c>
      <c r="D1191" s="278"/>
      <c r="E1191" s="215" t="s">
        <v>15618</v>
      </c>
      <c r="F1191" s="215" t="s">
        <v>15618</v>
      </c>
      <c r="G1191" s="215" t="s">
        <v>15618</v>
      </c>
      <c r="H1191" s="355" t="s">
        <v>15618</v>
      </c>
      <c r="I1191" s="356" t="s">
        <v>15618</v>
      </c>
      <c r="J1191" s="356" t="s">
        <v>15618</v>
      </c>
      <c r="K1191" s="357"/>
      <c r="L1191" s="357"/>
      <c r="M1191" s="357"/>
      <c r="N1191" s="357"/>
      <c r="O1191" s="357"/>
      <c r="P1191" s="358"/>
      <c r="Q1191" s="35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si="169"/>
        <v>0</v>
      </c>
      <c r="Y1191" s="271"/>
      <c r="Z1191" s="271"/>
      <c r="AB1191" s="273" t="str">
        <f t="shared" si="170"/>
        <v/>
      </c>
    </row>
    <row r="1192" spans="1:28" s="272" customFormat="1" ht="20.399999999999999">
      <c r="A1192" s="214"/>
      <c r="B1192" s="215" t="s">
        <v>15618</v>
      </c>
      <c r="C1192" s="354" t="s">
        <v>15618</v>
      </c>
      <c r="D1192" s="278"/>
      <c r="E1192" s="215" t="s">
        <v>15618</v>
      </c>
      <c r="F1192" s="215" t="s">
        <v>15618</v>
      </c>
      <c r="G1192" s="215" t="s">
        <v>15618</v>
      </c>
      <c r="H1192" s="355" t="s">
        <v>15618</v>
      </c>
      <c r="I1192" s="356" t="s">
        <v>15618</v>
      </c>
      <c r="J1192" s="356" t="s">
        <v>15618</v>
      </c>
      <c r="K1192" s="357"/>
      <c r="L1192" s="357"/>
      <c r="M1192" s="357"/>
      <c r="N1192" s="357"/>
      <c r="O1192" s="357"/>
      <c r="P1192" s="358"/>
      <c r="Q1192" s="35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si="169"/>
        <v>0</v>
      </c>
      <c r="Y1192" s="271"/>
      <c r="Z1192" s="271"/>
      <c r="AB1192" s="273" t="str">
        <f t="shared" si="170"/>
        <v/>
      </c>
    </row>
    <row r="1193" spans="1:28" s="272" customFormat="1" ht="20.399999999999999">
      <c r="A1193" s="214"/>
      <c r="B1193" s="215" t="s">
        <v>15618</v>
      </c>
      <c r="C1193" s="354" t="s">
        <v>15618</v>
      </c>
      <c r="D1193" s="278"/>
      <c r="E1193" s="215" t="s">
        <v>15618</v>
      </c>
      <c r="F1193" s="215" t="s">
        <v>15618</v>
      </c>
      <c r="G1193" s="215" t="s">
        <v>15618</v>
      </c>
      <c r="H1193" s="355" t="s">
        <v>15618</v>
      </c>
      <c r="I1193" s="356" t="s">
        <v>15618</v>
      </c>
      <c r="J1193" s="356" t="s">
        <v>15618</v>
      </c>
      <c r="K1193" s="357"/>
      <c r="L1193" s="357"/>
      <c r="M1193" s="357"/>
      <c r="N1193" s="357"/>
      <c r="O1193" s="357"/>
      <c r="P1193" s="358"/>
      <c r="Q1193" s="35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si="169"/>
        <v>0</v>
      </c>
      <c r="Y1193" s="271"/>
      <c r="Z1193" s="271"/>
      <c r="AB1193" s="273" t="str">
        <f t="shared" si="170"/>
        <v/>
      </c>
    </row>
    <row r="1194" spans="1:28" s="272" customFormat="1" ht="20.399999999999999">
      <c r="A1194" s="214"/>
      <c r="B1194" s="215" t="s">
        <v>15618</v>
      </c>
      <c r="C1194" s="354" t="s">
        <v>15618</v>
      </c>
      <c r="D1194" s="278"/>
      <c r="E1194" s="215" t="s">
        <v>15618</v>
      </c>
      <c r="F1194" s="215" t="s">
        <v>15618</v>
      </c>
      <c r="G1194" s="215" t="s">
        <v>15618</v>
      </c>
      <c r="H1194" s="355" t="s">
        <v>15618</v>
      </c>
      <c r="I1194" s="356" t="s">
        <v>15618</v>
      </c>
      <c r="J1194" s="356" t="s">
        <v>15618</v>
      </c>
      <c r="K1194" s="357"/>
      <c r="L1194" s="357"/>
      <c r="M1194" s="357"/>
      <c r="N1194" s="357"/>
      <c r="O1194" s="357"/>
      <c r="P1194" s="358"/>
      <c r="Q1194" s="35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si="169"/>
        <v>0</v>
      </c>
      <c r="Y1194" s="271"/>
      <c r="Z1194" s="271"/>
      <c r="AB1194" s="273" t="str">
        <f t="shared" si="170"/>
        <v/>
      </c>
    </row>
    <row r="1195" spans="1:28" s="272" customFormat="1" ht="20.399999999999999">
      <c r="A1195" s="214"/>
      <c r="B1195" s="215" t="s">
        <v>15618</v>
      </c>
      <c r="C1195" s="354" t="s">
        <v>15618</v>
      </c>
      <c r="D1195" s="278"/>
      <c r="E1195" s="215" t="s">
        <v>15618</v>
      </c>
      <c r="F1195" s="215" t="s">
        <v>15618</v>
      </c>
      <c r="G1195" s="215" t="s">
        <v>15618</v>
      </c>
      <c r="H1195" s="355" t="s">
        <v>15618</v>
      </c>
      <c r="I1195" s="356" t="s">
        <v>15618</v>
      </c>
      <c r="J1195" s="356" t="s">
        <v>15618</v>
      </c>
      <c r="K1195" s="357"/>
      <c r="L1195" s="357"/>
      <c r="M1195" s="357"/>
      <c r="N1195" s="357"/>
      <c r="O1195" s="357"/>
      <c r="P1195" s="358"/>
      <c r="Q1195" s="35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si="169"/>
        <v>0</v>
      </c>
      <c r="Y1195" s="271"/>
      <c r="Z1195" s="271"/>
      <c r="AB1195" s="273" t="str">
        <f t="shared" si="170"/>
        <v/>
      </c>
    </row>
    <row r="1196" spans="1:28" s="272" customFormat="1" ht="20.399999999999999">
      <c r="A1196" s="214"/>
      <c r="B1196" s="215" t="s">
        <v>15618</v>
      </c>
      <c r="C1196" s="354" t="s">
        <v>15618</v>
      </c>
      <c r="D1196" s="278"/>
      <c r="E1196" s="215" t="s">
        <v>15618</v>
      </c>
      <c r="F1196" s="215" t="s">
        <v>15618</v>
      </c>
      <c r="G1196" s="215" t="s">
        <v>15618</v>
      </c>
      <c r="H1196" s="355" t="s">
        <v>15618</v>
      </c>
      <c r="I1196" s="356" t="s">
        <v>15618</v>
      </c>
      <c r="J1196" s="356" t="s">
        <v>15618</v>
      </c>
      <c r="K1196" s="357"/>
      <c r="L1196" s="357"/>
      <c r="M1196" s="357"/>
      <c r="N1196" s="357"/>
      <c r="O1196" s="357"/>
      <c r="P1196" s="358"/>
      <c r="Q1196" s="35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si="169"/>
        <v>0</v>
      </c>
      <c r="Y1196" s="271"/>
      <c r="Z1196" s="271"/>
      <c r="AB1196" s="273" t="str">
        <f t="shared" si="170"/>
        <v/>
      </c>
    </row>
    <row r="1197" spans="1:28" s="272" customFormat="1" ht="20.399999999999999">
      <c r="A1197" s="214"/>
      <c r="B1197" s="215" t="s">
        <v>15618</v>
      </c>
      <c r="C1197" s="354" t="s">
        <v>15618</v>
      </c>
      <c r="D1197" s="278"/>
      <c r="E1197" s="215" t="s">
        <v>15618</v>
      </c>
      <c r="F1197" s="215" t="s">
        <v>15618</v>
      </c>
      <c r="G1197" s="215" t="s">
        <v>15618</v>
      </c>
      <c r="H1197" s="355" t="s">
        <v>15618</v>
      </c>
      <c r="I1197" s="356" t="s">
        <v>15618</v>
      </c>
      <c r="J1197" s="356" t="s">
        <v>15618</v>
      </c>
      <c r="K1197" s="357"/>
      <c r="L1197" s="357"/>
      <c r="M1197" s="357"/>
      <c r="N1197" s="357"/>
      <c r="O1197" s="357"/>
      <c r="P1197" s="358"/>
      <c r="Q1197" s="35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si="169"/>
        <v>0</v>
      </c>
      <c r="Y1197" s="271"/>
      <c r="Z1197" s="271"/>
      <c r="AB1197" s="273" t="str">
        <f t="shared" si="170"/>
        <v/>
      </c>
    </row>
    <row r="1198" spans="1:28" s="272" customFormat="1" ht="20.399999999999999">
      <c r="A1198" s="214"/>
      <c r="B1198" s="215" t="s">
        <v>15618</v>
      </c>
      <c r="C1198" s="354" t="s">
        <v>15618</v>
      </c>
      <c r="D1198" s="278"/>
      <c r="E1198" s="215" t="s">
        <v>15618</v>
      </c>
      <c r="F1198" s="215" t="s">
        <v>15618</v>
      </c>
      <c r="G1198" s="215" t="s">
        <v>15618</v>
      </c>
      <c r="H1198" s="355" t="s">
        <v>15618</v>
      </c>
      <c r="I1198" s="356" t="s">
        <v>15618</v>
      </c>
      <c r="J1198" s="356" t="s">
        <v>15618</v>
      </c>
      <c r="K1198" s="357"/>
      <c r="L1198" s="357"/>
      <c r="M1198" s="357"/>
      <c r="N1198" s="357"/>
      <c r="O1198" s="357"/>
      <c r="P1198" s="358"/>
      <c r="Q1198" s="35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si="169"/>
        <v>0</v>
      </c>
      <c r="Y1198" s="271"/>
      <c r="Z1198" s="271"/>
      <c r="AB1198" s="273" t="str">
        <f t="shared" si="170"/>
        <v/>
      </c>
    </row>
    <row r="1199" spans="1:28" s="272" customFormat="1" ht="20.399999999999999">
      <c r="A1199" s="214"/>
      <c r="B1199" s="215" t="s">
        <v>15618</v>
      </c>
      <c r="C1199" s="354" t="s">
        <v>15618</v>
      </c>
      <c r="D1199" s="278"/>
      <c r="E1199" s="215" t="s">
        <v>15618</v>
      </c>
      <c r="F1199" s="215" t="s">
        <v>15618</v>
      </c>
      <c r="G1199" s="215" t="s">
        <v>15618</v>
      </c>
      <c r="H1199" s="355" t="s">
        <v>15618</v>
      </c>
      <c r="I1199" s="356" t="s">
        <v>15618</v>
      </c>
      <c r="J1199" s="356" t="s">
        <v>15618</v>
      </c>
      <c r="K1199" s="357"/>
      <c r="L1199" s="357"/>
      <c r="M1199" s="357"/>
      <c r="N1199" s="357"/>
      <c r="O1199" s="357"/>
      <c r="P1199" s="358"/>
      <c r="Q1199" s="35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si="169"/>
        <v>0</v>
      </c>
      <c r="Y1199" s="271"/>
      <c r="Z1199" s="271"/>
      <c r="AB1199" s="273" t="str">
        <f t="shared" si="170"/>
        <v/>
      </c>
    </row>
    <row r="1200" spans="1:28" s="272" customFormat="1" ht="20.399999999999999">
      <c r="A1200" s="214"/>
      <c r="B1200" s="215" t="s">
        <v>15618</v>
      </c>
      <c r="C1200" s="354" t="s">
        <v>15618</v>
      </c>
      <c r="D1200" s="278"/>
      <c r="E1200" s="215" t="s">
        <v>15618</v>
      </c>
      <c r="F1200" s="215" t="s">
        <v>15618</v>
      </c>
      <c r="G1200" s="215" t="s">
        <v>15618</v>
      </c>
      <c r="H1200" s="355" t="s">
        <v>15618</v>
      </c>
      <c r="I1200" s="356" t="s">
        <v>15618</v>
      </c>
      <c r="J1200" s="356" t="s">
        <v>15618</v>
      </c>
      <c r="K1200" s="357"/>
      <c r="L1200" s="357"/>
      <c r="M1200" s="357"/>
      <c r="N1200" s="357"/>
      <c r="O1200" s="357"/>
      <c r="P1200" s="358"/>
      <c r="Q1200" s="35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si="169"/>
        <v>0</v>
      </c>
      <c r="Y1200" s="271"/>
      <c r="Z1200" s="271"/>
      <c r="AB1200" s="273" t="str">
        <f t="shared" si="170"/>
        <v/>
      </c>
    </row>
    <row r="1201" spans="1:28" s="272" customFormat="1" ht="20.399999999999999">
      <c r="A1201" s="214"/>
      <c r="B1201" s="215" t="s">
        <v>15618</v>
      </c>
      <c r="C1201" s="354" t="s">
        <v>15618</v>
      </c>
      <c r="D1201" s="278"/>
      <c r="E1201" s="215" t="s">
        <v>15618</v>
      </c>
      <c r="F1201" s="215" t="s">
        <v>15618</v>
      </c>
      <c r="G1201" s="215" t="s">
        <v>15618</v>
      </c>
      <c r="H1201" s="355" t="s">
        <v>15618</v>
      </c>
      <c r="I1201" s="356" t="s">
        <v>15618</v>
      </c>
      <c r="J1201" s="356" t="s">
        <v>15618</v>
      </c>
      <c r="K1201" s="357"/>
      <c r="L1201" s="357"/>
      <c r="M1201" s="357"/>
      <c r="N1201" s="357"/>
      <c r="O1201" s="357"/>
      <c r="P1201" s="358"/>
      <c r="Q1201" s="35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si="169"/>
        <v>0</v>
      </c>
      <c r="Y1201" s="271"/>
      <c r="Z1201" s="271"/>
      <c r="AB1201" s="273" t="str">
        <f t="shared" si="170"/>
        <v/>
      </c>
    </row>
    <row r="1202" spans="1:28" s="272" customFormat="1" ht="20.399999999999999">
      <c r="A1202" s="214"/>
      <c r="B1202" s="215" t="s">
        <v>15618</v>
      </c>
      <c r="C1202" s="354" t="s">
        <v>15618</v>
      </c>
      <c r="D1202" s="278"/>
      <c r="E1202" s="215" t="s">
        <v>15618</v>
      </c>
      <c r="F1202" s="215" t="s">
        <v>15618</v>
      </c>
      <c r="G1202" s="215" t="s">
        <v>15618</v>
      </c>
      <c r="H1202" s="355" t="s">
        <v>15618</v>
      </c>
      <c r="I1202" s="356" t="s">
        <v>15618</v>
      </c>
      <c r="J1202" s="356" t="s">
        <v>15618</v>
      </c>
      <c r="K1202" s="357"/>
      <c r="L1202" s="357"/>
      <c r="M1202" s="357"/>
      <c r="N1202" s="357"/>
      <c r="O1202" s="357"/>
      <c r="P1202" s="358"/>
      <c r="Q1202" s="35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si="169"/>
        <v>0</v>
      </c>
      <c r="Y1202" s="271"/>
      <c r="Z1202" s="271"/>
      <c r="AB1202" s="273" t="str">
        <f t="shared" si="170"/>
        <v/>
      </c>
    </row>
    <row r="1203" spans="1:28" s="272" customFormat="1" ht="20.399999999999999">
      <c r="A1203" s="214"/>
      <c r="B1203" s="215" t="s">
        <v>15618</v>
      </c>
      <c r="C1203" s="354" t="s">
        <v>15618</v>
      </c>
      <c r="D1203" s="278"/>
      <c r="E1203" s="215" t="s">
        <v>15618</v>
      </c>
      <c r="F1203" s="215" t="s">
        <v>15618</v>
      </c>
      <c r="G1203" s="215" t="s">
        <v>15618</v>
      </c>
      <c r="H1203" s="355" t="s">
        <v>15618</v>
      </c>
      <c r="I1203" s="356" t="s">
        <v>15618</v>
      </c>
      <c r="J1203" s="356" t="s">
        <v>15618</v>
      </c>
      <c r="K1203" s="357"/>
      <c r="L1203" s="357"/>
      <c r="M1203" s="357"/>
      <c r="N1203" s="357"/>
      <c r="O1203" s="357"/>
      <c r="P1203" s="358"/>
      <c r="Q1203" s="35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si="169"/>
        <v>0</v>
      </c>
      <c r="Y1203" s="271"/>
      <c r="Z1203" s="271"/>
      <c r="AB1203" s="273" t="str">
        <f t="shared" si="170"/>
        <v/>
      </c>
    </row>
    <row r="1204" spans="1:28" s="272" customFormat="1" ht="20.399999999999999">
      <c r="A1204" s="214"/>
      <c r="B1204" s="215" t="s">
        <v>15618</v>
      </c>
      <c r="C1204" s="354" t="s">
        <v>15618</v>
      </c>
      <c r="D1204" s="278"/>
      <c r="E1204" s="215" t="s">
        <v>15618</v>
      </c>
      <c r="F1204" s="215" t="s">
        <v>15618</v>
      </c>
      <c r="G1204" s="215" t="s">
        <v>15618</v>
      </c>
      <c r="H1204" s="355" t="s">
        <v>15618</v>
      </c>
      <c r="I1204" s="356" t="s">
        <v>15618</v>
      </c>
      <c r="J1204" s="356" t="s">
        <v>15618</v>
      </c>
      <c r="K1204" s="357"/>
      <c r="L1204" s="357"/>
      <c r="M1204" s="357"/>
      <c r="N1204" s="357"/>
      <c r="O1204" s="357"/>
      <c r="P1204" s="358"/>
      <c r="Q1204" s="35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si="169"/>
        <v>0</v>
      </c>
      <c r="Y1204" s="271"/>
      <c r="Z1204" s="271"/>
      <c r="AB1204" s="273" t="str">
        <f t="shared" si="170"/>
        <v/>
      </c>
    </row>
    <row r="1205" spans="1:28" s="272" customFormat="1" ht="20.399999999999999">
      <c r="A1205" s="214"/>
      <c r="B1205" s="215" t="s">
        <v>15618</v>
      </c>
      <c r="C1205" s="354" t="s">
        <v>15618</v>
      </c>
      <c r="D1205" s="278"/>
      <c r="E1205" s="215" t="s">
        <v>15618</v>
      </c>
      <c r="F1205" s="215" t="s">
        <v>15618</v>
      </c>
      <c r="G1205" s="215" t="s">
        <v>15618</v>
      </c>
      <c r="H1205" s="355" t="s">
        <v>15618</v>
      </c>
      <c r="I1205" s="356" t="s">
        <v>15618</v>
      </c>
      <c r="J1205" s="356" t="s">
        <v>15618</v>
      </c>
      <c r="K1205" s="357"/>
      <c r="L1205" s="357"/>
      <c r="M1205" s="357"/>
      <c r="N1205" s="357"/>
      <c r="O1205" s="357"/>
      <c r="P1205" s="358"/>
      <c r="Q1205" s="35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si="169"/>
        <v>0</v>
      </c>
      <c r="Y1205" s="271"/>
      <c r="Z1205" s="271"/>
      <c r="AB1205" s="273" t="str">
        <f t="shared" si="170"/>
        <v/>
      </c>
    </row>
    <row r="1206" spans="1:28" s="272" customFormat="1" ht="20.399999999999999">
      <c r="A1206" s="214"/>
      <c r="B1206" s="215" t="s">
        <v>15618</v>
      </c>
      <c r="C1206" s="354" t="s">
        <v>15618</v>
      </c>
      <c r="D1206" s="278"/>
      <c r="E1206" s="215" t="s">
        <v>15618</v>
      </c>
      <c r="F1206" s="215" t="s">
        <v>15618</v>
      </c>
      <c r="G1206" s="215" t="s">
        <v>15618</v>
      </c>
      <c r="H1206" s="355" t="s">
        <v>15618</v>
      </c>
      <c r="I1206" s="356" t="s">
        <v>15618</v>
      </c>
      <c r="J1206" s="356" t="s">
        <v>15618</v>
      </c>
      <c r="K1206" s="357"/>
      <c r="L1206" s="357"/>
      <c r="M1206" s="357"/>
      <c r="N1206" s="357"/>
      <c r="O1206" s="357"/>
      <c r="P1206" s="358"/>
      <c r="Q1206" s="35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si="169"/>
        <v>0</v>
      </c>
      <c r="Y1206" s="271"/>
      <c r="Z1206" s="271"/>
      <c r="AB1206" s="273" t="str">
        <f t="shared" si="170"/>
        <v/>
      </c>
    </row>
    <row r="1207" spans="1:28" s="272" customFormat="1" ht="20.399999999999999">
      <c r="A1207" s="214"/>
      <c r="B1207" s="215" t="s">
        <v>15618</v>
      </c>
      <c r="C1207" s="354" t="s">
        <v>15618</v>
      </c>
      <c r="D1207" s="278"/>
      <c r="E1207" s="215" t="s">
        <v>15618</v>
      </c>
      <c r="F1207" s="215" t="s">
        <v>15618</v>
      </c>
      <c r="G1207" s="215" t="s">
        <v>15618</v>
      </c>
      <c r="H1207" s="355" t="s">
        <v>15618</v>
      </c>
      <c r="I1207" s="356" t="s">
        <v>15618</v>
      </c>
      <c r="J1207" s="356" t="s">
        <v>15618</v>
      </c>
      <c r="K1207" s="357"/>
      <c r="L1207" s="357"/>
      <c r="M1207" s="357"/>
      <c r="N1207" s="357"/>
      <c r="O1207" s="357"/>
      <c r="P1207" s="358"/>
      <c r="Q1207" s="35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si="169"/>
        <v>0</v>
      </c>
      <c r="Y1207" s="271"/>
      <c r="Z1207" s="271"/>
      <c r="AB1207" s="273" t="str">
        <f t="shared" si="170"/>
        <v/>
      </c>
    </row>
    <row r="1208" spans="1:28" s="272" customFormat="1" ht="20.399999999999999">
      <c r="A1208" s="214"/>
      <c r="B1208" s="215" t="s">
        <v>15618</v>
      </c>
      <c r="C1208" s="354" t="s">
        <v>15618</v>
      </c>
      <c r="D1208" s="278"/>
      <c r="E1208" s="215" t="s">
        <v>15618</v>
      </c>
      <c r="F1208" s="215" t="s">
        <v>15618</v>
      </c>
      <c r="G1208" s="215" t="s">
        <v>15618</v>
      </c>
      <c r="H1208" s="355" t="s">
        <v>15618</v>
      </c>
      <c r="I1208" s="356" t="s">
        <v>15618</v>
      </c>
      <c r="J1208" s="356" t="s">
        <v>15618</v>
      </c>
      <c r="K1208" s="357"/>
      <c r="L1208" s="357"/>
      <c r="M1208" s="357"/>
      <c r="N1208" s="357"/>
      <c r="O1208" s="357"/>
      <c r="P1208" s="358"/>
      <c r="Q1208" s="35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si="169"/>
        <v>0</v>
      </c>
      <c r="Y1208" s="271"/>
      <c r="Z1208" s="271"/>
      <c r="AB1208" s="273" t="str">
        <f t="shared" si="170"/>
        <v/>
      </c>
    </row>
    <row r="1209" spans="1:28" s="272" customFormat="1" ht="20.399999999999999">
      <c r="A1209" s="214"/>
      <c r="B1209" s="215" t="s">
        <v>15618</v>
      </c>
      <c r="C1209" s="354" t="s">
        <v>15618</v>
      </c>
      <c r="D1209" s="278"/>
      <c r="E1209" s="215" t="s">
        <v>15618</v>
      </c>
      <c r="F1209" s="215" t="s">
        <v>15618</v>
      </c>
      <c r="G1209" s="215" t="s">
        <v>15618</v>
      </c>
      <c r="H1209" s="355" t="s">
        <v>15618</v>
      </c>
      <c r="I1209" s="356" t="s">
        <v>15618</v>
      </c>
      <c r="J1209" s="356" t="s">
        <v>15618</v>
      </c>
      <c r="K1209" s="357"/>
      <c r="L1209" s="357"/>
      <c r="M1209" s="357"/>
      <c r="N1209" s="357"/>
      <c r="O1209" s="357"/>
      <c r="P1209" s="358"/>
      <c r="Q1209" s="35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si="169"/>
        <v>0</v>
      </c>
      <c r="Y1209" s="271"/>
      <c r="Z1209" s="271"/>
      <c r="AB1209" s="273" t="str">
        <f t="shared" si="170"/>
        <v/>
      </c>
    </row>
    <row r="1210" spans="1:28" s="272" customFormat="1" ht="20.399999999999999">
      <c r="A1210" s="214"/>
      <c r="B1210" s="215" t="s">
        <v>15618</v>
      </c>
      <c r="C1210" s="354" t="s">
        <v>15618</v>
      </c>
      <c r="D1210" s="278"/>
      <c r="E1210" s="215" t="s">
        <v>15618</v>
      </c>
      <c r="F1210" s="215" t="s">
        <v>15618</v>
      </c>
      <c r="G1210" s="215" t="s">
        <v>15618</v>
      </c>
      <c r="H1210" s="355" t="s">
        <v>15618</v>
      </c>
      <c r="I1210" s="356" t="s">
        <v>15618</v>
      </c>
      <c r="J1210" s="356" t="s">
        <v>15618</v>
      </c>
      <c r="K1210" s="357"/>
      <c r="L1210" s="357"/>
      <c r="M1210" s="357"/>
      <c r="N1210" s="357"/>
      <c r="O1210" s="357"/>
      <c r="P1210" s="358"/>
      <c r="Q1210" s="359"/>
      <c r="R1210" s="215" t="str">
        <f ca="1">IF(ISERROR($V1210),"",OFFSET('Smelter Look-up'!$C$4,$V1210-4,0)&amp;"")</f>
        <v/>
      </c>
      <c r="S1210" s="222" t="str">
        <f t="shared" ref="S1210" ca="1" si="171">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 si="172">IF(AND(C1210="Smelter not listed",OR(LEN(D1210)=0,LEN(E1210)=0)),1,0)</f>
        <v>0</v>
      </c>
      <c r="Y1210" s="271"/>
      <c r="Z1210" s="271"/>
      <c r="AB1210" s="273" t="str">
        <f t="shared" ref="AB1210" si="173">B1210&amp;C1210</f>
        <v/>
      </c>
    </row>
    <row r="1211" spans="1:28" s="272" customFormat="1" ht="20.399999999999999">
      <c r="A1211" s="214"/>
      <c r="B1211" s="215" t="s">
        <v>15618</v>
      </c>
      <c r="C1211" s="354" t="s">
        <v>15618</v>
      </c>
      <c r="D1211" s="278"/>
      <c r="E1211" s="215" t="s">
        <v>15618</v>
      </c>
      <c r="F1211" s="215" t="s">
        <v>15618</v>
      </c>
      <c r="G1211" s="215" t="s">
        <v>15618</v>
      </c>
      <c r="H1211" s="355" t="s">
        <v>15618</v>
      </c>
      <c r="I1211" s="356" t="s">
        <v>15618</v>
      </c>
      <c r="J1211" s="356" t="s">
        <v>15618</v>
      </c>
      <c r="K1211" s="357"/>
      <c r="L1211" s="357"/>
      <c r="M1211" s="357"/>
      <c r="N1211" s="357"/>
      <c r="O1211" s="357"/>
      <c r="P1211" s="358"/>
      <c r="Q1211" s="359"/>
      <c r="R1211" s="215" t="str">
        <f ca="1">IF(ISERROR($V1211),"",OFFSET('Smelter Look-up'!$C$4,$V1211-4,0)&amp;"")</f>
        <v/>
      </c>
      <c r="S1211" s="222" t="str">
        <f t="shared" ref="S1211:S1242" ca="1" si="174">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X1242" si="175">IF(AND(C1211="Smelter not listed",OR(LEN(D1211)=0,LEN(E1211)=0)),1,0)</f>
        <v>0</v>
      </c>
      <c r="Y1211" s="271"/>
      <c r="Z1211" s="271"/>
      <c r="AB1211" s="273" t="str">
        <f t="shared" ref="AB1211:AB1242" si="176">B1211&amp;C1211</f>
        <v/>
      </c>
    </row>
    <row r="1212" spans="1:28" s="272" customFormat="1" ht="20.399999999999999">
      <c r="A1212" s="214"/>
      <c r="B1212" s="215" t="s">
        <v>15618</v>
      </c>
      <c r="C1212" s="354" t="s">
        <v>15618</v>
      </c>
      <c r="D1212" s="278"/>
      <c r="E1212" s="215" t="s">
        <v>15618</v>
      </c>
      <c r="F1212" s="215" t="s">
        <v>15618</v>
      </c>
      <c r="G1212" s="215" t="s">
        <v>15618</v>
      </c>
      <c r="H1212" s="355" t="s">
        <v>15618</v>
      </c>
      <c r="I1212" s="356" t="s">
        <v>15618</v>
      </c>
      <c r="J1212" s="356" t="s">
        <v>15618</v>
      </c>
      <c r="K1212" s="357"/>
      <c r="L1212" s="357"/>
      <c r="M1212" s="357"/>
      <c r="N1212" s="357"/>
      <c r="O1212" s="357"/>
      <c r="P1212" s="358"/>
      <c r="Q1212" s="35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si="175"/>
        <v>0</v>
      </c>
      <c r="Y1212" s="271"/>
      <c r="Z1212" s="271"/>
      <c r="AB1212" s="273" t="str">
        <f t="shared" si="176"/>
        <v/>
      </c>
    </row>
    <row r="1213" spans="1:28" s="272" customFormat="1" ht="20.399999999999999">
      <c r="A1213" s="214"/>
      <c r="B1213" s="215" t="s">
        <v>15618</v>
      </c>
      <c r="C1213" s="354" t="s">
        <v>15618</v>
      </c>
      <c r="D1213" s="278"/>
      <c r="E1213" s="215" t="s">
        <v>15618</v>
      </c>
      <c r="F1213" s="215" t="s">
        <v>15618</v>
      </c>
      <c r="G1213" s="215" t="s">
        <v>15618</v>
      </c>
      <c r="H1213" s="355" t="s">
        <v>15618</v>
      </c>
      <c r="I1213" s="356" t="s">
        <v>15618</v>
      </c>
      <c r="J1213" s="356" t="s">
        <v>15618</v>
      </c>
      <c r="K1213" s="357"/>
      <c r="L1213" s="357"/>
      <c r="M1213" s="357"/>
      <c r="N1213" s="357"/>
      <c r="O1213" s="357"/>
      <c r="P1213" s="358"/>
      <c r="Q1213" s="35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si="175"/>
        <v>0</v>
      </c>
      <c r="Y1213" s="271"/>
      <c r="Z1213" s="271"/>
      <c r="AB1213" s="273" t="str">
        <f t="shared" si="176"/>
        <v/>
      </c>
    </row>
    <row r="1214" spans="1:28" s="272" customFormat="1" ht="20.399999999999999">
      <c r="A1214" s="214"/>
      <c r="B1214" s="215" t="s">
        <v>15618</v>
      </c>
      <c r="C1214" s="354" t="s">
        <v>15618</v>
      </c>
      <c r="D1214" s="278"/>
      <c r="E1214" s="215" t="s">
        <v>15618</v>
      </c>
      <c r="F1214" s="215" t="s">
        <v>15618</v>
      </c>
      <c r="G1214" s="215" t="s">
        <v>15618</v>
      </c>
      <c r="H1214" s="355" t="s">
        <v>15618</v>
      </c>
      <c r="I1214" s="356" t="s">
        <v>15618</v>
      </c>
      <c r="J1214" s="356" t="s">
        <v>15618</v>
      </c>
      <c r="K1214" s="357"/>
      <c r="L1214" s="357"/>
      <c r="M1214" s="357"/>
      <c r="N1214" s="357"/>
      <c r="O1214" s="357"/>
      <c r="P1214" s="358"/>
      <c r="Q1214" s="35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si="175"/>
        <v>0</v>
      </c>
      <c r="Y1214" s="271"/>
      <c r="Z1214" s="271"/>
      <c r="AB1214" s="273" t="str">
        <f t="shared" si="176"/>
        <v/>
      </c>
    </row>
    <row r="1215" spans="1:28" s="272" customFormat="1" ht="20.399999999999999">
      <c r="A1215" s="214"/>
      <c r="B1215" s="215" t="s">
        <v>15618</v>
      </c>
      <c r="C1215" s="354" t="s">
        <v>15618</v>
      </c>
      <c r="D1215" s="278"/>
      <c r="E1215" s="215" t="s">
        <v>15618</v>
      </c>
      <c r="F1215" s="215" t="s">
        <v>15618</v>
      </c>
      <c r="G1215" s="215" t="s">
        <v>15618</v>
      </c>
      <c r="H1215" s="355" t="s">
        <v>15618</v>
      </c>
      <c r="I1215" s="356" t="s">
        <v>15618</v>
      </c>
      <c r="J1215" s="356" t="s">
        <v>15618</v>
      </c>
      <c r="K1215" s="357"/>
      <c r="L1215" s="357"/>
      <c r="M1215" s="357"/>
      <c r="N1215" s="357"/>
      <c r="O1215" s="357"/>
      <c r="P1215" s="358"/>
      <c r="Q1215" s="35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si="175"/>
        <v>0</v>
      </c>
      <c r="Y1215" s="271"/>
      <c r="Z1215" s="271"/>
      <c r="AB1215" s="273" t="str">
        <f t="shared" si="176"/>
        <v/>
      </c>
    </row>
    <row r="1216" spans="1:28" s="272" customFormat="1" ht="20.399999999999999">
      <c r="A1216" s="214"/>
      <c r="B1216" s="215" t="s">
        <v>15618</v>
      </c>
      <c r="C1216" s="354" t="s">
        <v>15618</v>
      </c>
      <c r="D1216" s="278"/>
      <c r="E1216" s="215" t="s">
        <v>15618</v>
      </c>
      <c r="F1216" s="215" t="s">
        <v>15618</v>
      </c>
      <c r="G1216" s="215" t="s">
        <v>15618</v>
      </c>
      <c r="H1216" s="355" t="s">
        <v>15618</v>
      </c>
      <c r="I1216" s="356" t="s">
        <v>15618</v>
      </c>
      <c r="J1216" s="356" t="s">
        <v>15618</v>
      </c>
      <c r="K1216" s="357"/>
      <c r="L1216" s="357"/>
      <c r="M1216" s="357"/>
      <c r="N1216" s="357"/>
      <c r="O1216" s="357"/>
      <c r="P1216" s="358"/>
      <c r="Q1216" s="35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si="175"/>
        <v>0</v>
      </c>
      <c r="Y1216" s="271"/>
      <c r="Z1216" s="271"/>
      <c r="AB1216" s="273" t="str">
        <f t="shared" si="176"/>
        <v/>
      </c>
    </row>
    <row r="1217" spans="1:28" s="272" customFormat="1" ht="20.399999999999999">
      <c r="A1217" s="214"/>
      <c r="B1217" s="215" t="s">
        <v>15618</v>
      </c>
      <c r="C1217" s="354" t="s">
        <v>15618</v>
      </c>
      <c r="D1217" s="278"/>
      <c r="E1217" s="215" t="s">
        <v>15618</v>
      </c>
      <c r="F1217" s="215" t="s">
        <v>15618</v>
      </c>
      <c r="G1217" s="215" t="s">
        <v>15618</v>
      </c>
      <c r="H1217" s="355" t="s">
        <v>15618</v>
      </c>
      <c r="I1217" s="356" t="s">
        <v>15618</v>
      </c>
      <c r="J1217" s="356" t="s">
        <v>15618</v>
      </c>
      <c r="K1217" s="357"/>
      <c r="L1217" s="357"/>
      <c r="M1217" s="357"/>
      <c r="N1217" s="357"/>
      <c r="O1217" s="357"/>
      <c r="P1217" s="358"/>
      <c r="Q1217" s="35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si="175"/>
        <v>0</v>
      </c>
      <c r="Y1217" s="271"/>
      <c r="Z1217" s="271"/>
      <c r="AB1217" s="273" t="str">
        <f t="shared" si="176"/>
        <v/>
      </c>
    </row>
    <row r="1218" spans="1:28" s="272" customFormat="1" ht="20.399999999999999">
      <c r="A1218" s="214"/>
      <c r="B1218" s="215" t="s">
        <v>15618</v>
      </c>
      <c r="C1218" s="354" t="s">
        <v>15618</v>
      </c>
      <c r="D1218" s="278"/>
      <c r="E1218" s="215" t="s">
        <v>15618</v>
      </c>
      <c r="F1218" s="215" t="s">
        <v>15618</v>
      </c>
      <c r="G1218" s="215" t="s">
        <v>15618</v>
      </c>
      <c r="H1218" s="355" t="s">
        <v>15618</v>
      </c>
      <c r="I1218" s="356" t="s">
        <v>15618</v>
      </c>
      <c r="J1218" s="356" t="s">
        <v>15618</v>
      </c>
      <c r="K1218" s="357"/>
      <c r="L1218" s="357"/>
      <c r="M1218" s="357"/>
      <c r="N1218" s="357"/>
      <c r="O1218" s="357"/>
      <c r="P1218" s="358"/>
      <c r="Q1218" s="35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si="175"/>
        <v>0</v>
      </c>
      <c r="Y1218" s="271"/>
      <c r="Z1218" s="271"/>
      <c r="AB1218" s="273" t="str">
        <f t="shared" si="176"/>
        <v/>
      </c>
    </row>
    <row r="1219" spans="1:28" s="272" customFormat="1" ht="20.399999999999999">
      <c r="A1219" s="214"/>
      <c r="B1219" s="215" t="s">
        <v>15618</v>
      </c>
      <c r="C1219" s="354" t="s">
        <v>15618</v>
      </c>
      <c r="D1219" s="278"/>
      <c r="E1219" s="215" t="s">
        <v>15618</v>
      </c>
      <c r="F1219" s="215" t="s">
        <v>15618</v>
      </c>
      <c r="G1219" s="215" t="s">
        <v>15618</v>
      </c>
      <c r="H1219" s="355" t="s">
        <v>15618</v>
      </c>
      <c r="I1219" s="356" t="s">
        <v>15618</v>
      </c>
      <c r="J1219" s="356" t="s">
        <v>15618</v>
      </c>
      <c r="K1219" s="357"/>
      <c r="L1219" s="357"/>
      <c r="M1219" s="357"/>
      <c r="N1219" s="357"/>
      <c r="O1219" s="357"/>
      <c r="P1219" s="358"/>
      <c r="Q1219" s="35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si="175"/>
        <v>0</v>
      </c>
      <c r="Y1219" s="271"/>
      <c r="Z1219" s="271"/>
      <c r="AB1219" s="273" t="str">
        <f t="shared" si="176"/>
        <v/>
      </c>
    </row>
    <row r="1220" spans="1:28" s="272" customFormat="1" ht="20.399999999999999">
      <c r="A1220" s="214"/>
      <c r="B1220" s="215" t="s">
        <v>15618</v>
      </c>
      <c r="C1220" s="354" t="s">
        <v>15618</v>
      </c>
      <c r="D1220" s="278"/>
      <c r="E1220" s="215" t="s">
        <v>15618</v>
      </c>
      <c r="F1220" s="215" t="s">
        <v>15618</v>
      </c>
      <c r="G1220" s="215" t="s">
        <v>15618</v>
      </c>
      <c r="H1220" s="355" t="s">
        <v>15618</v>
      </c>
      <c r="I1220" s="356" t="s">
        <v>15618</v>
      </c>
      <c r="J1220" s="356" t="s">
        <v>15618</v>
      </c>
      <c r="K1220" s="357"/>
      <c r="L1220" s="357"/>
      <c r="M1220" s="357"/>
      <c r="N1220" s="357"/>
      <c r="O1220" s="357"/>
      <c r="P1220" s="358"/>
      <c r="Q1220" s="35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si="175"/>
        <v>0</v>
      </c>
      <c r="Y1220" s="271"/>
      <c r="Z1220" s="271"/>
      <c r="AB1220" s="273" t="str">
        <f t="shared" si="176"/>
        <v/>
      </c>
    </row>
    <row r="1221" spans="1:28" s="272" customFormat="1" ht="20.399999999999999">
      <c r="A1221" s="214"/>
      <c r="B1221" s="215" t="s">
        <v>15618</v>
      </c>
      <c r="C1221" s="354" t="s">
        <v>15618</v>
      </c>
      <c r="D1221" s="278"/>
      <c r="E1221" s="215" t="s">
        <v>15618</v>
      </c>
      <c r="F1221" s="215" t="s">
        <v>15618</v>
      </c>
      <c r="G1221" s="215" t="s">
        <v>15618</v>
      </c>
      <c r="H1221" s="355" t="s">
        <v>15618</v>
      </c>
      <c r="I1221" s="356" t="s">
        <v>15618</v>
      </c>
      <c r="J1221" s="356" t="s">
        <v>15618</v>
      </c>
      <c r="K1221" s="357"/>
      <c r="L1221" s="357"/>
      <c r="M1221" s="357"/>
      <c r="N1221" s="357"/>
      <c r="O1221" s="357"/>
      <c r="P1221" s="358"/>
      <c r="Q1221" s="35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si="175"/>
        <v>0</v>
      </c>
      <c r="Y1221" s="271"/>
      <c r="Z1221" s="271"/>
      <c r="AB1221" s="273" t="str">
        <f t="shared" si="176"/>
        <v/>
      </c>
    </row>
    <row r="1222" spans="1:28" s="272" customFormat="1" ht="20.399999999999999">
      <c r="A1222" s="214"/>
      <c r="B1222" s="215" t="s">
        <v>15618</v>
      </c>
      <c r="C1222" s="354" t="s">
        <v>15618</v>
      </c>
      <c r="D1222" s="278"/>
      <c r="E1222" s="215" t="s">
        <v>15618</v>
      </c>
      <c r="F1222" s="215" t="s">
        <v>15618</v>
      </c>
      <c r="G1222" s="215" t="s">
        <v>15618</v>
      </c>
      <c r="H1222" s="355" t="s">
        <v>15618</v>
      </c>
      <c r="I1222" s="356" t="s">
        <v>15618</v>
      </c>
      <c r="J1222" s="356" t="s">
        <v>15618</v>
      </c>
      <c r="K1222" s="357"/>
      <c r="L1222" s="357"/>
      <c r="M1222" s="357"/>
      <c r="N1222" s="357"/>
      <c r="O1222" s="357"/>
      <c r="P1222" s="358"/>
      <c r="Q1222" s="35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si="175"/>
        <v>0</v>
      </c>
      <c r="Y1222" s="271"/>
      <c r="Z1222" s="271"/>
      <c r="AB1222" s="273" t="str">
        <f t="shared" si="176"/>
        <v/>
      </c>
    </row>
    <row r="1223" spans="1:28" s="272" customFormat="1" ht="20.399999999999999">
      <c r="A1223" s="214"/>
      <c r="B1223" s="215" t="s">
        <v>15618</v>
      </c>
      <c r="C1223" s="354" t="s">
        <v>15618</v>
      </c>
      <c r="D1223" s="278"/>
      <c r="E1223" s="215" t="s">
        <v>15618</v>
      </c>
      <c r="F1223" s="215" t="s">
        <v>15618</v>
      </c>
      <c r="G1223" s="215" t="s">
        <v>15618</v>
      </c>
      <c r="H1223" s="355" t="s">
        <v>15618</v>
      </c>
      <c r="I1223" s="356" t="s">
        <v>15618</v>
      </c>
      <c r="J1223" s="356" t="s">
        <v>15618</v>
      </c>
      <c r="K1223" s="357"/>
      <c r="L1223" s="357"/>
      <c r="M1223" s="357"/>
      <c r="N1223" s="357"/>
      <c r="O1223" s="357"/>
      <c r="P1223" s="358"/>
      <c r="Q1223" s="35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si="175"/>
        <v>0</v>
      </c>
      <c r="Y1223" s="271"/>
      <c r="Z1223" s="271"/>
      <c r="AB1223" s="273" t="str">
        <f t="shared" si="176"/>
        <v/>
      </c>
    </row>
    <row r="1224" spans="1:28" s="272" customFormat="1" ht="20.399999999999999">
      <c r="A1224" s="214"/>
      <c r="B1224" s="215" t="s">
        <v>15618</v>
      </c>
      <c r="C1224" s="354" t="s">
        <v>15618</v>
      </c>
      <c r="D1224" s="278"/>
      <c r="E1224" s="215" t="s">
        <v>15618</v>
      </c>
      <c r="F1224" s="215" t="s">
        <v>15618</v>
      </c>
      <c r="G1224" s="215" t="s">
        <v>15618</v>
      </c>
      <c r="H1224" s="355" t="s">
        <v>15618</v>
      </c>
      <c r="I1224" s="356" t="s">
        <v>15618</v>
      </c>
      <c r="J1224" s="356" t="s">
        <v>15618</v>
      </c>
      <c r="K1224" s="357"/>
      <c r="L1224" s="357"/>
      <c r="M1224" s="357"/>
      <c r="N1224" s="357"/>
      <c r="O1224" s="357"/>
      <c r="P1224" s="358"/>
      <c r="Q1224" s="35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si="175"/>
        <v>0</v>
      </c>
      <c r="Y1224" s="271"/>
      <c r="Z1224" s="271"/>
      <c r="AB1224" s="273" t="str">
        <f t="shared" si="176"/>
        <v/>
      </c>
    </row>
    <row r="1225" spans="1:28" s="272" customFormat="1" ht="20.399999999999999">
      <c r="A1225" s="214"/>
      <c r="B1225" s="215" t="s">
        <v>15618</v>
      </c>
      <c r="C1225" s="354" t="s">
        <v>15618</v>
      </c>
      <c r="D1225" s="278"/>
      <c r="E1225" s="215" t="s">
        <v>15618</v>
      </c>
      <c r="F1225" s="215" t="s">
        <v>15618</v>
      </c>
      <c r="G1225" s="215" t="s">
        <v>15618</v>
      </c>
      <c r="H1225" s="355" t="s">
        <v>15618</v>
      </c>
      <c r="I1225" s="356" t="s">
        <v>15618</v>
      </c>
      <c r="J1225" s="356" t="s">
        <v>15618</v>
      </c>
      <c r="K1225" s="357"/>
      <c r="L1225" s="357"/>
      <c r="M1225" s="357"/>
      <c r="N1225" s="357"/>
      <c r="O1225" s="357"/>
      <c r="P1225" s="358"/>
      <c r="Q1225" s="35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si="175"/>
        <v>0</v>
      </c>
      <c r="Y1225" s="271"/>
      <c r="Z1225" s="271"/>
      <c r="AB1225" s="273" t="str">
        <f t="shared" si="176"/>
        <v/>
      </c>
    </row>
    <row r="1226" spans="1:28" s="272" customFormat="1" ht="20.399999999999999">
      <c r="A1226" s="214"/>
      <c r="B1226" s="215" t="s">
        <v>15618</v>
      </c>
      <c r="C1226" s="354" t="s">
        <v>15618</v>
      </c>
      <c r="D1226" s="278"/>
      <c r="E1226" s="215" t="s">
        <v>15618</v>
      </c>
      <c r="F1226" s="215" t="s">
        <v>15618</v>
      </c>
      <c r="G1226" s="215" t="s">
        <v>15618</v>
      </c>
      <c r="H1226" s="355" t="s">
        <v>15618</v>
      </c>
      <c r="I1226" s="356" t="s">
        <v>15618</v>
      </c>
      <c r="J1226" s="356" t="s">
        <v>15618</v>
      </c>
      <c r="K1226" s="357"/>
      <c r="L1226" s="357"/>
      <c r="M1226" s="357"/>
      <c r="N1226" s="357"/>
      <c r="O1226" s="357"/>
      <c r="P1226" s="358"/>
      <c r="Q1226" s="35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si="175"/>
        <v>0</v>
      </c>
      <c r="Y1226" s="271"/>
      <c r="Z1226" s="271"/>
      <c r="AB1226" s="273" t="str">
        <f t="shared" si="176"/>
        <v/>
      </c>
    </row>
    <row r="1227" spans="1:28" s="272" customFormat="1" ht="20.399999999999999">
      <c r="A1227" s="214"/>
      <c r="B1227" s="215" t="s">
        <v>15618</v>
      </c>
      <c r="C1227" s="354" t="s">
        <v>15618</v>
      </c>
      <c r="D1227" s="278"/>
      <c r="E1227" s="215" t="s">
        <v>15618</v>
      </c>
      <c r="F1227" s="215" t="s">
        <v>15618</v>
      </c>
      <c r="G1227" s="215" t="s">
        <v>15618</v>
      </c>
      <c r="H1227" s="355" t="s">
        <v>15618</v>
      </c>
      <c r="I1227" s="356" t="s">
        <v>15618</v>
      </c>
      <c r="J1227" s="356" t="s">
        <v>15618</v>
      </c>
      <c r="K1227" s="357"/>
      <c r="L1227" s="357"/>
      <c r="M1227" s="357"/>
      <c r="N1227" s="357"/>
      <c r="O1227" s="357"/>
      <c r="P1227" s="358"/>
      <c r="Q1227" s="35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si="175"/>
        <v>0</v>
      </c>
      <c r="Y1227" s="271"/>
      <c r="Z1227" s="271"/>
      <c r="AB1227" s="273" t="str">
        <f t="shared" si="176"/>
        <v/>
      </c>
    </row>
    <row r="1228" spans="1:28" s="272" customFormat="1" ht="20.399999999999999">
      <c r="A1228" s="214"/>
      <c r="B1228" s="215" t="s">
        <v>15618</v>
      </c>
      <c r="C1228" s="354" t="s">
        <v>15618</v>
      </c>
      <c r="D1228" s="278"/>
      <c r="E1228" s="215" t="s">
        <v>15618</v>
      </c>
      <c r="F1228" s="215" t="s">
        <v>15618</v>
      </c>
      <c r="G1228" s="215" t="s">
        <v>15618</v>
      </c>
      <c r="H1228" s="355" t="s">
        <v>15618</v>
      </c>
      <c r="I1228" s="356" t="s">
        <v>15618</v>
      </c>
      <c r="J1228" s="356" t="s">
        <v>15618</v>
      </c>
      <c r="K1228" s="357"/>
      <c r="L1228" s="357"/>
      <c r="M1228" s="357"/>
      <c r="N1228" s="357"/>
      <c r="O1228" s="357"/>
      <c r="P1228" s="358"/>
      <c r="Q1228" s="35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si="175"/>
        <v>0</v>
      </c>
      <c r="Y1228" s="271"/>
      <c r="Z1228" s="271"/>
      <c r="AB1228" s="273" t="str">
        <f t="shared" si="176"/>
        <v/>
      </c>
    </row>
    <row r="1229" spans="1:28" s="272" customFormat="1" ht="20.399999999999999">
      <c r="A1229" s="214"/>
      <c r="B1229" s="215" t="s">
        <v>15618</v>
      </c>
      <c r="C1229" s="354" t="s">
        <v>15618</v>
      </c>
      <c r="D1229" s="278"/>
      <c r="E1229" s="215" t="s">
        <v>15618</v>
      </c>
      <c r="F1229" s="215" t="s">
        <v>15618</v>
      </c>
      <c r="G1229" s="215" t="s">
        <v>15618</v>
      </c>
      <c r="H1229" s="355" t="s">
        <v>15618</v>
      </c>
      <c r="I1229" s="356" t="s">
        <v>15618</v>
      </c>
      <c r="J1229" s="356" t="s">
        <v>15618</v>
      </c>
      <c r="K1229" s="357"/>
      <c r="L1229" s="357"/>
      <c r="M1229" s="357"/>
      <c r="N1229" s="357"/>
      <c r="O1229" s="357"/>
      <c r="P1229" s="358"/>
      <c r="Q1229" s="35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si="175"/>
        <v>0</v>
      </c>
      <c r="Y1229" s="271"/>
      <c r="Z1229" s="271"/>
      <c r="AB1229" s="273" t="str">
        <f t="shared" si="176"/>
        <v/>
      </c>
    </row>
    <row r="1230" spans="1:28" s="272" customFormat="1" ht="20.399999999999999">
      <c r="A1230" s="214"/>
      <c r="B1230" s="215" t="s">
        <v>15618</v>
      </c>
      <c r="C1230" s="354" t="s">
        <v>15618</v>
      </c>
      <c r="D1230" s="278"/>
      <c r="E1230" s="215" t="s">
        <v>15618</v>
      </c>
      <c r="F1230" s="215" t="s">
        <v>15618</v>
      </c>
      <c r="G1230" s="215" t="s">
        <v>15618</v>
      </c>
      <c r="H1230" s="355" t="s">
        <v>15618</v>
      </c>
      <c r="I1230" s="356" t="s">
        <v>15618</v>
      </c>
      <c r="J1230" s="356" t="s">
        <v>15618</v>
      </c>
      <c r="K1230" s="357"/>
      <c r="L1230" s="357"/>
      <c r="M1230" s="357"/>
      <c r="N1230" s="357"/>
      <c r="O1230" s="357"/>
      <c r="P1230" s="358"/>
      <c r="Q1230" s="35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si="175"/>
        <v>0</v>
      </c>
      <c r="Y1230" s="271"/>
      <c r="Z1230" s="271"/>
      <c r="AB1230" s="273" t="str">
        <f t="shared" si="176"/>
        <v/>
      </c>
    </row>
    <row r="1231" spans="1:28" s="272" customFormat="1" ht="20.399999999999999">
      <c r="A1231" s="214"/>
      <c r="B1231" s="215" t="s">
        <v>15618</v>
      </c>
      <c r="C1231" s="354" t="s">
        <v>15618</v>
      </c>
      <c r="D1231" s="278"/>
      <c r="E1231" s="215" t="s">
        <v>15618</v>
      </c>
      <c r="F1231" s="215" t="s">
        <v>15618</v>
      </c>
      <c r="G1231" s="215" t="s">
        <v>15618</v>
      </c>
      <c r="H1231" s="355" t="s">
        <v>15618</v>
      </c>
      <c r="I1231" s="356" t="s">
        <v>15618</v>
      </c>
      <c r="J1231" s="356" t="s">
        <v>15618</v>
      </c>
      <c r="K1231" s="357"/>
      <c r="L1231" s="357"/>
      <c r="M1231" s="357"/>
      <c r="N1231" s="357"/>
      <c r="O1231" s="357"/>
      <c r="P1231" s="358"/>
      <c r="Q1231" s="35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si="175"/>
        <v>0</v>
      </c>
      <c r="Y1231" s="271"/>
      <c r="Z1231" s="271"/>
      <c r="AB1231" s="273" t="str">
        <f t="shared" si="176"/>
        <v/>
      </c>
    </row>
    <row r="1232" spans="1:28" s="272" customFormat="1" ht="20.399999999999999">
      <c r="A1232" s="214"/>
      <c r="B1232" s="215" t="s">
        <v>15618</v>
      </c>
      <c r="C1232" s="354" t="s">
        <v>15618</v>
      </c>
      <c r="D1232" s="278"/>
      <c r="E1232" s="215" t="s">
        <v>15618</v>
      </c>
      <c r="F1232" s="215" t="s">
        <v>15618</v>
      </c>
      <c r="G1232" s="215" t="s">
        <v>15618</v>
      </c>
      <c r="H1232" s="355" t="s">
        <v>15618</v>
      </c>
      <c r="I1232" s="356" t="s">
        <v>15618</v>
      </c>
      <c r="J1232" s="356" t="s">
        <v>15618</v>
      </c>
      <c r="K1232" s="357"/>
      <c r="L1232" s="357"/>
      <c r="M1232" s="357"/>
      <c r="N1232" s="357"/>
      <c r="O1232" s="357"/>
      <c r="P1232" s="358"/>
      <c r="Q1232" s="35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si="175"/>
        <v>0</v>
      </c>
      <c r="Y1232" s="271"/>
      <c r="Z1232" s="271"/>
      <c r="AB1232" s="273" t="str">
        <f t="shared" si="176"/>
        <v/>
      </c>
    </row>
    <row r="1233" spans="1:28" s="272" customFormat="1" ht="20.399999999999999">
      <c r="A1233" s="214"/>
      <c r="B1233" s="215" t="s">
        <v>15618</v>
      </c>
      <c r="C1233" s="354" t="s">
        <v>15618</v>
      </c>
      <c r="D1233" s="278"/>
      <c r="E1233" s="215" t="s">
        <v>15618</v>
      </c>
      <c r="F1233" s="215" t="s">
        <v>15618</v>
      </c>
      <c r="G1233" s="215" t="s">
        <v>15618</v>
      </c>
      <c r="H1233" s="355" t="s">
        <v>15618</v>
      </c>
      <c r="I1233" s="356" t="s">
        <v>15618</v>
      </c>
      <c r="J1233" s="356" t="s">
        <v>15618</v>
      </c>
      <c r="K1233" s="357"/>
      <c r="L1233" s="357"/>
      <c r="M1233" s="357"/>
      <c r="N1233" s="357"/>
      <c r="O1233" s="357"/>
      <c r="P1233" s="358"/>
      <c r="Q1233" s="35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si="175"/>
        <v>0</v>
      </c>
      <c r="Y1233" s="271"/>
      <c r="Z1233" s="271"/>
      <c r="AB1233" s="273" t="str">
        <f t="shared" si="176"/>
        <v/>
      </c>
    </row>
    <row r="1234" spans="1:28" s="272" customFormat="1" ht="20.399999999999999">
      <c r="A1234" s="214"/>
      <c r="B1234" s="215" t="s">
        <v>15618</v>
      </c>
      <c r="C1234" s="354" t="s">
        <v>15618</v>
      </c>
      <c r="D1234" s="278"/>
      <c r="E1234" s="215" t="s">
        <v>15618</v>
      </c>
      <c r="F1234" s="215" t="s">
        <v>15618</v>
      </c>
      <c r="G1234" s="215" t="s">
        <v>15618</v>
      </c>
      <c r="H1234" s="355" t="s">
        <v>15618</v>
      </c>
      <c r="I1234" s="356" t="s">
        <v>15618</v>
      </c>
      <c r="J1234" s="356" t="s">
        <v>15618</v>
      </c>
      <c r="K1234" s="357"/>
      <c r="L1234" s="357"/>
      <c r="M1234" s="357"/>
      <c r="N1234" s="357"/>
      <c r="O1234" s="357"/>
      <c r="P1234" s="358"/>
      <c r="Q1234" s="35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si="175"/>
        <v>0</v>
      </c>
      <c r="Y1234" s="271"/>
      <c r="Z1234" s="271"/>
      <c r="AB1234" s="273" t="str">
        <f t="shared" si="176"/>
        <v/>
      </c>
    </row>
    <row r="1235" spans="1:28" s="272" customFormat="1" ht="20.399999999999999">
      <c r="A1235" s="214"/>
      <c r="B1235" s="215" t="s">
        <v>15618</v>
      </c>
      <c r="C1235" s="354" t="s">
        <v>15618</v>
      </c>
      <c r="D1235" s="278"/>
      <c r="E1235" s="215" t="s">
        <v>15618</v>
      </c>
      <c r="F1235" s="215" t="s">
        <v>15618</v>
      </c>
      <c r="G1235" s="215" t="s">
        <v>15618</v>
      </c>
      <c r="H1235" s="355" t="s">
        <v>15618</v>
      </c>
      <c r="I1235" s="356" t="s">
        <v>15618</v>
      </c>
      <c r="J1235" s="356" t="s">
        <v>15618</v>
      </c>
      <c r="K1235" s="357"/>
      <c r="L1235" s="357"/>
      <c r="M1235" s="357"/>
      <c r="N1235" s="357"/>
      <c r="O1235" s="357"/>
      <c r="P1235" s="358"/>
      <c r="Q1235" s="35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si="175"/>
        <v>0</v>
      </c>
      <c r="Y1235" s="271"/>
      <c r="Z1235" s="271"/>
      <c r="AB1235" s="273" t="str">
        <f t="shared" si="176"/>
        <v/>
      </c>
    </row>
    <row r="1236" spans="1:28" s="272" customFormat="1" ht="20.399999999999999">
      <c r="A1236" s="214"/>
      <c r="B1236" s="215" t="s">
        <v>15618</v>
      </c>
      <c r="C1236" s="354" t="s">
        <v>15618</v>
      </c>
      <c r="D1236" s="278"/>
      <c r="E1236" s="215" t="s">
        <v>15618</v>
      </c>
      <c r="F1236" s="215" t="s">
        <v>15618</v>
      </c>
      <c r="G1236" s="215" t="s">
        <v>15618</v>
      </c>
      <c r="H1236" s="355" t="s">
        <v>15618</v>
      </c>
      <c r="I1236" s="356" t="s">
        <v>15618</v>
      </c>
      <c r="J1236" s="356" t="s">
        <v>15618</v>
      </c>
      <c r="K1236" s="357"/>
      <c r="L1236" s="357"/>
      <c r="M1236" s="357"/>
      <c r="N1236" s="357"/>
      <c r="O1236" s="357"/>
      <c r="P1236" s="358"/>
      <c r="Q1236" s="35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si="175"/>
        <v>0</v>
      </c>
      <c r="Y1236" s="271"/>
      <c r="Z1236" s="271"/>
      <c r="AB1236" s="273" t="str">
        <f t="shared" si="176"/>
        <v/>
      </c>
    </row>
    <row r="1237" spans="1:28" s="272" customFormat="1" ht="20.399999999999999">
      <c r="A1237" s="214"/>
      <c r="B1237" s="215" t="s">
        <v>15618</v>
      </c>
      <c r="C1237" s="354" t="s">
        <v>15618</v>
      </c>
      <c r="D1237" s="278"/>
      <c r="E1237" s="215" t="s">
        <v>15618</v>
      </c>
      <c r="F1237" s="215" t="s">
        <v>15618</v>
      </c>
      <c r="G1237" s="215" t="s">
        <v>15618</v>
      </c>
      <c r="H1237" s="355" t="s">
        <v>15618</v>
      </c>
      <c r="I1237" s="356" t="s">
        <v>15618</v>
      </c>
      <c r="J1237" s="356" t="s">
        <v>15618</v>
      </c>
      <c r="K1237" s="357"/>
      <c r="L1237" s="357"/>
      <c r="M1237" s="357"/>
      <c r="N1237" s="357"/>
      <c r="O1237" s="357"/>
      <c r="P1237" s="358"/>
      <c r="Q1237" s="35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si="175"/>
        <v>0</v>
      </c>
      <c r="Y1237" s="271"/>
      <c r="Z1237" s="271"/>
      <c r="AB1237" s="273" t="str">
        <f t="shared" si="176"/>
        <v/>
      </c>
    </row>
    <row r="1238" spans="1:28" s="272" customFormat="1" ht="20.399999999999999">
      <c r="A1238" s="214"/>
      <c r="B1238" s="215" t="s">
        <v>15618</v>
      </c>
      <c r="C1238" s="354" t="s">
        <v>15618</v>
      </c>
      <c r="D1238" s="278"/>
      <c r="E1238" s="215" t="s">
        <v>15618</v>
      </c>
      <c r="F1238" s="215" t="s">
        <v>15618</v>
      </c>
      <c r="G1238" s="215" t="s">
        <v>15618</v>
      </c>
      <c r="H1238" s="355" t="s">
        <v>15618</v>
      </c>
      <c r="I1238" s="356" t="s">
        <v>15618</v>
      </c>
      <c r="J1238" s="356" t="s">
        <v>15618</v>
      </c>
      <c r="K1238" s="357"/>
      <c r="L1238" s="357"/>
      <c r="M1238" s="357"/>
      <c r="N1238" s="357"/>
      <c r="O1238" s="357"/>
      <c r="P1238" s="358"/>
      <c r="Q1238" s="35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si="175"/>
        <v>0</v>
      </c>
      <c r="Y1238" s="271"/>
      <c r="Z1238" s="271"/>
      <c r="AB1238" s="273" t="str">
        <f t="shared" si="176"/>
        <v/>
      </c>
    </row>
    <row r="1239" spans="1:28" s="272" customFormat="1" ht="20.399999999999999">
      <c r="A1239" s="214"/>
      <c r="B1239" s="215" t="s">
        <v>15618</v>
      </c>
      <c r="C1239" s="354" t="s">
        <v>15618</v>
      </c>
      <c r="D1239" s="278"/>
      <c r="E1239" s="215" t="s">
        <v>15618</v>
      </c>
      <c r="F1239" s="215" t="s">
        <v>15618</v>
      </c>
      <c r="G1239" s="215" t="s">
        <v>15618</v>
      </c>
      <c r="H1239" s="355" t="s">
        <v>15618</v>
      </c>
      <c r="I1239" s="356" t="s">
        <v>15618</v>
      </c>
      <c r="J1239" s="356" t="s">
        <v>15618</v>
      </c>
      <c r="K1239" s="357"/>
      <c r="L1239" s="357"/>
      <c r="M1239" s="357"/>
      <c r="N1239" s="357"/>
      <c r="O1239" s="357"/>
      <c r="P1239" s="358"/>
      <c r="Q1239" s="35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si="175"/>
        <v>0</v>
      </c>
      <c r="Y1239" s="271"/>
      <c r="Z1239" s="271"/>
      <c r="AB1239" s="273" t="str">
        <f t="shared" si="176"/>
        <v/>
      </c>
    </row>
    <row r="1240" spans="1:28" s="272" customFormat="1" ht="20.399999999999999">
      <c r="A1240" s="214"/>
      <c r="B1240" s="215" t="s">
        <v>15618</v>
      </c>
      <c r="C1240" s="354" t="s">
        <v>15618</v>
      </c>
      <c r="D1240" s="278"/>
      <c r="E1240" s="215" t="s">
        <v>15618</v>
      </c>
      <c r="F1240" s="215" t="s">
        <v>15618</v>
      </c>
      <c r="G1240" s="215" t="s">
        <v>15618</v>
      </c>
      <c r="H1240" s="355" t="s">
        <v>15618</v>
      </c>
      <c r="I1240" s="356" t="s">
        <v>15618</v>
      </c>
      <c r="J1240" s="356" t="s">
        <v>15618</v>
      </c>
      <c r="K1240" s="357"/>
      <c r="L1240" s="357"/>
      <c r="M1240" s="357"/>
      <c r="N1240" s="357"/>
      <c r="O1240" s="357"/>
      <c r="P1240" s="358"/>
      <c r="Q1240" s="35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si="175"/>
        <v>0</v>
      </c>
      <c r="Y1240" s="271"/>
      <c r="Z1240" s="271"/>
      <c r="AB1240" s="273" t="str">
        <f t="shared" si="176"/>
        <v/>
      </c>
    </row>
    <row r="1241" spans="1:28" s="272" customFormat="1" ht="20.399999999999999">
      <c r="A1241" s="214"/>
      <c r="B1241" s="215" t="s">
        <v>15618</v>
      </c>
      <c r="C1241" s="354" t="s">
        <v>15618</v>
      </c>
      <c r="D1241" s="278"/>
      <c r="E1241" s="215" t="s">
        <v>15618</v>
      </c>
      <c r="F1241" s="215" t="s">
        <v>15618</v>
      </c>
      <c r="G1241" s="215" t="s">
        <v>15618</v>
      </c>
      <c r="H1241" s="355" t="s">
        <v>15618</v>
      </c>
      <c r="I1241" s="356" t="s">
        <v>15618</v>
      </c>
      <c r="J1241" s="356" t="s">
        <v>15618</v>
      </c>
      <c r="K1241" s="357"/>
      <c r="L1241" s="357"/>
      <c r="M1241" s="357"/>
      <c r="N1241" s="357"/>
      <c r="O1241" s="357"/>
      <c r="P1241" s="358"/>
      <c r="Q1241" s="35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si="175"/>
        <v>0</v>
      </c>
      <c r="Y1241" s="271"/>
      <c r="Z1241" s="271"/>
      <c r="AB1241" s="273" t="str">
        <f t="shared" si="176"/>
        <v/>
      </c>
    </row>
    <row r="1242" spans="1:28" s="272" customFormat="1" ht="20.399999999999999">
      <c r="A1242" s="214"/>
      <c r="B1242" s="215" t="s">
        <v>15618</v>
      </c>
      <c r="C1242" s="354" t="s">
        <v>15618</v>
      </c>
      <c r="D1242" s="278"/>
      <c r="E1242" s="215" t="s">
        <v>15618</v>
      </c>
      <c r="F1242" s="215" t="s">
        <v>15618</v>
      </c>
      <c r="G1242" s="215" t="s">
        <v>15618</v>
      </c>
      <c r="H1242" s="355" t="s">
        <v>15618</v>
      </c>
      <c r="I1242" s="356" t="s">
        <v>15618</v>
      </c>
      <c r="J1242" s="356" t="s">
        <v>15618</v>
      </c>
      <c r="K1242" s="357"/>
      <c r="L1242" s="357"/>
      <c r="M1242" s="357"/>
      <c r="N1242" s="357"/>
      <c r="O1242" s="357"/>
      <c r="P1242" s="358"/>
      <c r="Q1242" s="35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si="175"/>
        <v>0</v>
      </c>
      <c r="Y1242" s="271"/>
      <c r="Z1242" s="271"/>
      <c r="AB1242" s="273" t="str">
        <f t="shared" si="176"/>
        <v/>
      </c>
    </row>
    <row r="1243" spans="1:28" s="272" customFormat="1" ht="20.399999999999999">
      <c r="A1243" s="214"/>
      <c r="B1243" s="215" t="s">
        <v>15618</v>
      </c>
      <c r="C1243" s="354" t="s">
        <v>15618</v>
      </c>
      <c r="D1243" s="278"/>
      <c r="E1243" s="215" t="s">
        <v>15618</v>
      </c>
      <c r="F1243" s="215" t="s">
        <v>15618</v>
      </c>
      <c r="G1243" s="215" t="s">
        <v>15618</v>
      </c>
      <c r="H1243" s="355" t="s">
        <v>15618</v>
      </c>
      <c r="I1243" s="356" t="s">
        <v>15618</v>
      </c>
      <c r="J1243" s="356" t="s">
        <v>15618</v>
      </c>
      <c r="K1243" s="357"/>
      <c r="L1243" s="357"/>
      <c r="M1243" s="357"/>
      <c r="N1243" s="357"/>
      <c r="O1243" s="357"/>
      <c r="P1243" s="358"/>
      <c r="Q1243" s="359"/>
      <c r="R1243" s="215" t="str">
        <f ca="1">IF(ISERROR($V1243),"",OFFSET('Smelter Look-up'!$C$4,$V1243-4,0)&amp;"")</f>
        <v/>
      </c>
      <c r="S1243" s="222" t="str">
        <f t="shared" ref="S1243:S1273" ca="1" si="177">IF(B1243="","",IF(ISERROR(MATCH($E1243,CL,0)),"Unknown",INDIRECT("'C'!$A$"&amp;MATCH($E1243,CL,0)+1)))</f>
        <v/>
      </c>
      <c r="T1243" s="222" t="str">
        <f ca="1">IF(B1243="","",IF(ISERROR(MATCH($J1243,SorP!$B$1:$B$6230,0)),"",INDIRECT("'SorP'!$A$"&amp;MATCH($J1243,SorP!$B$1:$B$6230,0))))</f>
        <v/>
      </c>
      <c r="U1243" s="238"/>
      <c r="V1243" s="270" t="e">
        <f>IF(C1243="",NA(),MATCH($B1243&amp;$C1243,'Smelter Look-up'!$J:$J,0))</f>
        <v>#N/A</v>
      </c>
      <c r="W1243" s="271"/>
      <c r="X1243" s="271">
        <f t="shared" ref="X1243:X1273" si="178">IF(AND(C1243="Smelter not listed",OR(LEN(D1243)=0,LEN(E1243)=0)),1,0)</f>
        <v>0</v>
      </c>
      <c r="Y1243" s="271"/>
      <c r="Z1243" s="271"/>
      <c r="AB1243" s="273" t="str">
        <f t="shared" ref="AB1243:AB1273" si="179">B1243&amp;C1243</f>
        <v/>
      </c>
    </row>
    <row r="1244" spans="1:28" s="272" customFormat="1" ht="20.399999999999999">
      <c r="A1244" s="214"/>
      <c r="B1244" s="215" t="s">
        <v>15618</v>
      </c>
      <c r="C1244" s="354" t="s">
        <v>15618</v>
      </c>
      <c r="D1244" s="278"/>
      <c r="E1244" s="215" t="s">
        <v>15618</v>
      </c>
      <c r="F1244" s="215" t="s">
        <v>15618</v>
      </c>
      <c r="G1244" s="215" t="s">
        <v>15618</v>
      </c>
      <c r="H1244" s="355" t="s">
        <v>15618</v>
      </c>
      <c r="I1244" s="356" t="s">
        <v>15618</v>
      </c>
      <c r="J1244" s="356" t="s">
        <v>15618</v>
      </c>
      <c r="K1244" s="357"/>
      <c r="L1244" s="357"/>
      <c r="M1244" s="357"/>
      <c r="N1244" s="357"/>
      <c r="O1244" s="357"/>
      <c r="P1244" s="358"/>
      <c r="Q1244" s="35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si="178"/>
        <v>0</v>
      </c>
      <c r="Y1244" s="271"/>
      <c r="Z1244" s="271"/>
      <c r="AB1244" s="273" t="str">
        <f t="shared" si="179"/>
        <v/>
      </c>
    </row>
    <row r="1245" spans="1:28" s="272" customFormat="1" ht="20.399999999999999">
      <c r="A1245" s="214"/>
      <c r="B1245" s="215" t="s">
        <v>15618</v>
      </c>
      <c r="C1245" s="354" t="s">
        <v>15618</v>
      </c>
      <c r="D1245" s="278"/>
      <c r="E1245" s="215" t="s">
        <v>15618</v>
      </c>
      <c r="F1245" s="215" t="s">
        <v>15618</v>
      </c>
      <c r="G1245" s="215" t="s">
        <v>15618</v>
      </c>
      <c r="H1245" s="355" t="s">
        <v>15618</v>
      </c>
      <c r="I1245" s="356" t="s">
        <v>15618</v>
      </c>
      <c r="J1245" s="356" t="s">
        <v>15618</v>
      </c>
      <c r="K1245" s="357"/>
      <c r="L1245" s="357"/>
      <c r="M1245" s="357"/>
      <c r="N1245" s="357"/>
      <c r="O1245" s="357"/>
      <c r="P1245" s="358"/>
      <c r="Q1245" s="35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si="178"/>
        <v>0</v>
      </c>
      <c r="Y1245" s="271"/>
      <c r="Z1245" s="271"/>
      <c r="AB1245" s="273" t="str">
        <f t="shared" si="179"/>
        <v/>
      </c>
    </row>
    <row r="1246" spans="1:28" s="272" customFormat="1" ht="20.399999999999999">
      <c r="A1246" s="214"/>
      <c r="B1246" s="215" t="s">
        <v>15618</v>
      </c>
      <c r="C1246" s="354" t="s">
        <v>15618</v>
      </c>
      <c r="D1246" s="278"/>
      <c r="E1246" s="215" t="s">
        <v>15618</v>
      </c>
      <c r="F1246" s="215" t="s">
        <v>15618</v>
      </c>
      <c r="G1246" s="215" t="s">
        <v>15618</v>
      </c>
      <c r="H1246" s="355" t="s">
        <v>15618</v>
      </c>
      <c r="I1246" s="356" t="s">
        <v>15618</v>
      </c>
      <c r="J1246" s="356" t="s">
        <v>15618</v>
      </c>
      <c r="K1246" s="357"/>
      <c r="L1246" s="357"/>
      <c r="M1246" s="357"/>
      <c r="N1246" s="357"/>
      <c r="O1246" s="357"/>
      <c r="P1246" s="358"/>
      <c r="Q1246" s="35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si="178"/>
        <v>0</v>
      </c>
      <c r="Y1246" s="271"/>
      <c r="Z1246" s="271"/>
      <c r="AB1246" s="273" t="str">
        <f t="shared" si="179"/>
        <v/>
      </c>
    </row>
    <row r="1247" spans="1:28" s="272" customFormat="1" ht="20.399999999999999">
      <c r="A1247" s="214"/>
      <c r="B1247" s="215" t="s">
        <v>15618</v>
      </c>
      <c r="C1247" s="354" t="s">
        <v>15618</v>
      </c>
      <c r="D1247" s="278"/>
      <c r="E1247" s="215" t="s">
        <v>15618</v>
      </c>
      <c r="F1247" s="215" t="s">
        <v>15618</v>
      </c>
      <c r="G1247" s="215" t="s">
        <v>15618</v>
      </c>
      <c r="H1247" s="355" t="s">
        <v>15618</v>
      </c>
      <c r="I1247" s="356" t="s">
        <v>15618</v>
      </c>
      <c r="J1247" s="356" t="s">
        <v>15618</v>
      </c>
      <c r="K1247" s="357"/>
      <c r="L1247" s="357"/>
      <c r="M1247" s="357"/>
      <c r="N1247" s="357"/>
      <c r="O1247" s="357"/>
      <c r="P1247" s="358"/>
      <c r="Q1247" s="35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si="178"/>
        <v>0</v>
      </c>
      <c r="Y1247" s="271"/>
      <c r="Z1247" s="271"/>
      <c r="AB1247" s="273" t="str">
        <f t="shared" si="179"/>
        <v/>
      </c>
    </row>
    <row r="1248" spans="1:28" s="272" customFormat="1" ht="20.399999999999999">
      <c r="A1248" s="214"/>
      <c r="B1248" s="215" t="s">
        <v>15618</v>
      </c>
      <c r="C1248" s="354" t="s">
        <v>15618</v>
      </c>
      <c r="D1248" s="278"/>
      <c r="E1248" s="215" t="s">
        <v>15618</v>
      </c>
      <c r="F1248" s="215" t="s">
        <v>15618</v>
      </c>
      <c r="G1248" s="215" t="s">
        <v>15618</v>
      </c>
      <c r="H1248" s="355" t="s">
        <v>15618</v>
      </c>
      <c r="I1248" s="356" t="s">
        <v>15618</v>
      </c>
      <c r="J1248" s="356" t="s">
        <v>15618</v>
      </c>
      <c r="K1248" s="357"/>
      <c r="L1248" s="357"/>
      <c r="M1248" s="357"/>
      <c r="N1248" s="357"/>
      <c r="O1248" s="357"/>
      <c r="P1248" s="358"/>
      <c r="Q1248" s="35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si="178"/>
        <v>0</v>
      </c>
      <c r="Y1248" s="271"/>
      <c r="Z1248" s="271"/>
      <c r="AB1248" s="273" t="str">
        <f t="shared" si="179"/>
        <v/>
      </c>
    </row>
    <row r="1249" spans="1:28" s="272" customFormat="1" ht="20.399999999999999">
      <c r="A1249" s="214"/>
      <c r="B1249" s="215" t="s">
        <v>15618</v>
      </c>
      <c r="C1249" s="354" t="s">
        <v>15618</v>
      </c>
      <c r="D1249" s="278"/>
      <c r="E1249" s="215" t="s">
        <v>15618</v>
      </c>
      <c r="F1249" s="215" t="s">
        <v>15618</v>
      </c>
      <c r="G1249" s="215" t="s">
        <v>15618</v>
      </c>
      <c r="H1249" s="355" t="s">
        <v>15618</v>
      </c>
      <c r="I1249" s="356" t="s">
        <v>15618</v>
      </c>
      <c r="J1249" s="356" t="s">
        <v>15618</v>
      </c>
      <c r="K1249" s="357"/>
      <c r="L1249" s="357"/>
      <c r="M1249" s="357"/>
      <c r="N1249" s="357"/>
      <c r="O1249" s="357"/>
      <c r="P1249" s="358"/>
      <c r="Q1249" s="35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si="178"/>
        <v>0</v>
      </c>
      <c r="Y1249" s="271"/>
      <c r="Z1249" s="271"/>
      <c r="AB1249" s="273" t="str">
        <f t="shared" si="179"/>
        <v/>
      </c>
    </row>
    <row r="1250" spans="1:28" s="272" customFormat="1" ht="20.399999999999999">
      <c r="A1250" s="214"/>
      <c r="B1250" s="215" t="s">
        <v>15618</v>
      </c>
      <c r="C1250" s="354" t="s">
        <v>15618</v>
      </c>
      <c r="D1250" s="278"/>
      <c r="E1250" s="215" t="s">
        <v>15618</v>
      </c>
      <c r="F1250" s="215" t="s">
        <v>15618</v>
      </c>
      <c r="G1250" s="215" t="s">
        <v>15618</v>
      </c>
      <c r="H1250" s="355" t="s">
        <v>15618</v>
      </c>
      <c r="I1250" s="356" t="s">
        <v>15618</v>
      </c>
      <c r="J1250" s="356" t="s">
        <v>15618</v>
      </c>
      <c r="K1250" s="357"/>
      <c r="L1250" s="357"/>
      <c r="M1250" s="357"/>
      <c r="N1250" s="357"/>
      <c r="O1250" s="357"/>
      <c r="P1250" s="358"/>
      <c r="Q1250" s="35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si="178"/>
        <v>0</v>
      </c>
      <c r="Y1250" s="271"/>
      <c r="Z1250" s="271"/>
      <c r="AB1250" s="273" t="str">
        <f t="shared" si="179"/>
        <v/>
      </c>
    </row>
    <row r="1251" spans="1:28" s="272" customFormat="1" ht="20.399999999999999">
      <c r="A1251" s="214"/>
      <c r="B1251" s="215" t="s">
        <v>15618</v>
      </c>
      <c r="C1251" s="354" t="s">
        <v>15618</v>
      </c>
      <c r="D1251" s="278"/>
      <c r="E1251" s="215" t="s">
        <v>15618</v>
      </c>
      <c r="F1251" s="215" t="s">
        <v>15618</v>
      </c>
      <c r="G1251" s="215" t="s">
        <v>15618</v>
      </c>
      <c r="H1251" s="355" t="s">
        <v>15618</v>
      </c>
      <c r="I1251" s="356" t="s">
        <v>15618</v>
      </c>
      <c r="J1251" s="356" t="s">
        <v>15618</v>
      </c>
      <c r="K1251" s="357"/>
      <c r="L1251" s="357"/>
      <c r="M1251" s="357"/>
      <c r="N1251" s="357"/>
      <c r="O1251" s="357"/>
      <c r="P1251" s="358"/>
      <c r="Q1251" s="35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si="178"/>
        <v>0</v>
      </c>
      <c r="Y1251" s="271"/>
      <c r="Z1251" s="271"/>
      <c r="AB1251" s="273" t="str">
        <f t="shared" si="179"/>
        <v/>
      </c>
    </row>
    <row r="1252" spans="1:28" s="272" customFormat="1" ht="20.399999999999999">
      <c r="A1252" s="214"/>
      <c r="B1252" s="215" t="s">
        <v>15618</v>
      </c>
      <c r="C1252" s="354" t="s">
        <v>15618</v>
      </c>
      <c r="D1252" s="278"/>
      <c r="E1252" s="215" t="s">
        <v>15618</v>
      </c>
      <c r="F1252" s="215" t="s">
        <v>15618</v>
      </c>
      <c r="G1252" s="215" t="s">
        <v>15618</v>
      </c>
      <c r="H1252" s="355" t="s">
        <v>15618</v>
      </c>
      <c r="I1252" s="356" t="s">
        <v>15618</v>
      </c>
      <c r="J1252" s="356" t="s">
        <v>15618</v>
      </c>
      <c r="K1252" s="357"/>
      <c r="L1252" s="357"/>
      <c r="M1252" s="357"/>
      <c r="N1252" s="357"/>
      <c r="O1252" s="357"/>
      <c r="P1252" s="358"/>
      <c r="Q1252" s="35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si="178"/>
        <v>0</v>
      </c>
      <c r="Y1252" s="271"/>
      <c r="Z1252" s="271"/>
      <c r="AB1252" s="273" t="str">
        <f t="shared" si="179"/>
        <v/>
      </c>
    </row>
    <row r="1253" spans="1:28" s="272" customFormat="1" ht="20.399999999999999">
      <c r="A1253" s="214"/>
      <c r="B1253" s="215" t="s">
        <v>15618</v>
      </c>
      <c r="C1253" s="354" t="s">
        <v>15618</v>
      </c>
      <c r="D1253" s="278"/>
      <c r="E1253" s="215" t="s">
        <v>15618</v>
      </c>
      <c r="F1253" s="215" t="s">
        <v>15618</v>
      </c>
      <c r="G1253" s="215" t="s">
        <v>15618</v>
      </c>
      <c r="H1253" s="355" t="s">
        <v>15618</v>
      </c>
      <c r="I1253" s="356" t="s">
        <v>15618</v>
      </c>
      <c r="J1253" s="356" t="s">
        <v>15618</v>
      </c>
      <c r="K1253" s="357"/>
      <c r="L1253" s="357"/>
      <c r="M1253" s="357"/>
      <c r="N1253" s="357"/>
      <c r="O1253" s="357"/>
      <c r="P1253" s="358"/>
      <c r="Q1253" s="35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si="178"/>
        <v>0</v>
      </c>
      <c r="Y1253" s="271"/>
      <c r="Z1253" s="271"/>
      <c r="AB1253" s="273" t="str">
        <f t="shared" si="179"/>
        <v/>
      </c>
    </row>
    <row r="1254" spans="1:28" s="272" customFormat="1" ht="20.399999999999999">
      <c r="A1254" s="214"/>
      <c r="B1254" s="215" t="s">
        <v>15618</v>
      </c>
      <c r="C1254" s="354" t="s">
        <v>15618</v>
      </c>
      <c r="D1254" s="278"/>
      <c r="E1254" s="215" t="s">
        <v>15618</v>
      </c>
      <c r="F1254" s="215" t="s">
        <v>15618</v>
      </c>
      <c r="G1254" s="215" t="s">
        <v>15618</v>
      </c>
      <c r="H1254" s="355" t="s">
        <v>15618</v>
      </c>
      <c r="I1254" s="356" t="s">
        <v>15618</v>
      </c>
      <c r="J1254" s="356" t="s">
        <v>15618</v>
      </c>
      <c r="K1254" s="357"/>
      <c r="L1254" s="357"/>
      <c r="M1254" s="357"/>
      <c r="N1254" s="357"/>
      <c r="O1254" s="357"/>
      <c r="P1254" s="358"/>
      <c r="Q1254" s="35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si="178"/>
        <v>0</v>
      </c>
      <c r="Y1254" s="271"/>
      <c r="Z1254" s="271"/>
      <c r="AB1254" s="273" t="str">
        <f t="shared" si="179"/>
        <v/>
      </c>
    </row>
    <row r="1255" spans="1:28" s="272" customFormat="1" ht="20.399999999999999">
      <c r="A1255" s="214"/>
      <c r="B1255" s="215" t="s">
        <v>15618</v>
      </c>
      <c r="C1255" s="354" t="s">
        <v>15618</v>
      </c>
      <c r="D1255" s="278"/>
      <c r="E1255" s="215" t="s">
        <v>15618</v>
      </c>
      <c r="F1255" s="215" t="s">
        <v>15618</v>
      </c>
      <c r="G1255" s="215" t="s">
        <v>15618</v>
      </c>
      <c r="H1255" s="355" t="s">
        <v>15618</v>
      </c>
      <c r="I1255" s="356" t="s">
        <v>15618</v>
      </c>
      <c r="J1255" s="356" t="s">
        <v>15618</v>
      </c>
      <c r="K1255" s="357"/>
      <c r="L1255" s="357"/>
      <c r="M1255" s="357"/>
      <c r="N1255" s="357"/>
      <c r="O1255" s="357"/>
      <c r="P1255" s="358"/>
      <c r="Q1255" s="35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si="178"/>
        <v>0</v>
      </c>
      <c r="Y1255" s="271"/>
      <c r="Z1255" s="271"/>
      <c r="AB1255" s="273" t="str">
        <f t="shared" si="179"/>
        <v/>
      </c>
    </row>
    <row r="1256" spans="1:28" s="272" customFormat="1" ht="20.399999999999999">
      <c r="A1256" s="214"/>
      <c r="B1256" s="215" t="s">
        <v>15618</v>
      </c>
      <c r="C1256" s="354" t="s">
        <v>15618</v>
      </c>
      <c r="D1256" s="278"/>
      <c r="E1256" s="215" t="s">
        <v>15618</v>
      </c>
      <c r="F1256" s="215" t="s">
        <v>15618</v>
      </c>
      <c r="G1256" s="215" t="s">
        <v>15618</v>
      </c>
      <c r="H1256" s="355" t="s">
        <v>15618</v>
      </c>
      <c r="I1256" s="356" t="s">
        <v>15618</v>
      </c>
      <c r="J1256" s="356" t="s">
        <v>15618</v>
      </c>
      <c r="K1256" s="357"/>
      <c r="L1256" s="357"/>
      <c r="M1256" s="357"/>
      <c r="N1256" s="357"/>
      <c r="O1256" s="357"/>
      <c r="P1256" s="358"/>
      <c r="Q1256" s="35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si="178"/>
        <v>0</v>
      </c>
      <c r="Y1256" s="271"/>
      <c r="Z1256" s="271"/>
      <c r="AB1256" s="273" t="str">
        <f t="shared" si="179"/>
        <v/>
      </c>
    </row>
    <row r="1257" spans="1:28" s="272" customFormat="1" ht="20.399999999999999">
      <c r="A1257" s="214"/>
      <c r="B1257" s="215" t="s">
        <v>15618</v>
      </c>
      <c r="C1257" s="354" t="s">
        <v>15618</v>
      </c>
      <c r="D1257" s="278"/>
      <c r="E1257" s="215" t="s">
        <v>15618</v>
      </c>
      <c r="F1257" s="215" t="s">
        <v>15618</v>
      </c>
      <c r="G1257" s="215" t="s">
        <v>15618</v>
      </c>
      <c r="H1257" s="355" t="s">
        <v>15618</v>
      </c>
      <c r="I1257" s="356" t="s">
        <v>15618</v>
      </c>
      <c r="J1257" s="356" t="s">
        <v>15618</v>
      </c>
      <c r="K1257" s="357"/>
      <c r="L1257" s="357"/>
      <c r="M1257" s="357"/>
      <c r="N1257" s="357"/>
      <c r="O1257" s="357"/>
      <c r="P1257" s="358"/>
      <c r="Q1257" s="35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si="178"/>
        <v>0</v>
      </c>
      <c r="Y1257" s="271"/>
      <c r="Z1257" s="271"/>
      <c r="AB1257" s="273" t="str">
        <f t="shared" si="179"/>
        <v/>
      </c>
    </row>
    <row r="1258" spans="1:28" s="272" customFormat="1" ht="20.399999999999999">
      <c r="A1258" s="214"/>
      <c r="B1258" s="215" t="s">
        <v>15618</v>
      </c>
      <c r="C1258" s="354" t="s">
        <v>15618</v>
      </c>
      <c r="D1258" s="278"/>
      <c r="E1258" s="215" t="s">
        <v>15618</v>
      </c>
      <c r="F1258" s="215" t="s">
        <v>15618</v>
      </c>
      <c r="G1258" s="215" t="s">
        <v>15618</v>
      </c>
      <c r="H1258" s="355" t="s">
        <v>15618</v>
      </c>
      <c r="I1258" s="356" t="s">
        <v>15618</v>
      </c>
      <c r="J1258" s="356" t="s">
        <v>15618</v>
      </c>
      <c r="K1258" s="357"/>
      <c r="L1258" s="357"/>
      <c r="M1258" s="357"/>
      <c r="N1258" s="357"/>
      <c r="O1258" s="357"/>
      <c r="P1258" s="358"/>
      <c r="Q1258" s="35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si="178"/>
        <v>0</v>
      </c>
      <c r="Y1258" s="271"/>
      <c r="Z1258" s="271"/>
      <c r="AB1258" s="273" t="str">
        <f t="shared" si="179"/>
        <v/>
      </c>
    </row>
    <row r="1259" spans="1:28" s="272" customFormat="1" ht="20.399999999999999">
      <c r="A1259" s="214"/>
      <c r="B1259" s="215" t="s">
        <v>15618</v>
      </c>
      <c r="C1259" s="354" t="s">
        <v>15618</v>
      </c>
      <c r="D1259" s="278"/>
      <c r="E1259" s="215" t="s">
        <v>15618</v>
      </c>
      <c r="F1259" s="215" t="s">
        <v>15618</v>
      </c>
      <c r="G1259" s="215" t="s">
        <v>15618</v>
      </c>
      <c r="H1259" s="355" t="s">
        <v>15618</v>
      </c>
      <c r="I1259" s="356" t="s">
        <v>15618</v>
      </c>
      <c r="J1259" s="356" t="s">
        <v>15618</v>
      </c>
      <c r="K1259" s="357"/>
      <c r="L1259" s="357"/>
      <c r="M1259" s="357"/>
      <c r="N1259" s="357"/>
      <c r="O1259" s="357"/>
      <c r="P1259" s="358"/>
      <c r="Q1259" s="35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si="178"/>
        <v>0</v>
      </c>
      <c r="Y1259" s="271"/>
      <c r="Z1259" s="271"/>
      <c r="AB1259" s="273" t="str">
        <f t="shared" si="179"/>
        <v/>
      </c>
    </row>
    <row r="1260" spans="1:28" s="272" customFormat="1" ht="20.399999999999999">
      <c r="A1260" s="214"/>
      <c r="B1260" s="215" t="s">
        <v>15618</v>
      </c>
      <c r="C1260" s="354" t="s">
        <v>15618</v>
      </c>
      <c r="D1260" s="278"/>
      <c r="E1260" s="215" t="s">
        <v>15618</v>
      </c>
      <c r="F1260" s="215" t="s">
        <v>15618</v>
      </c>
      <c r="G1260" s="215" t="s">
        <v>15618</v>
      </c>
      <c r="H1260" s="355" t="s">
        <v>15618</v>
      </c>
      <c r="I1260" s="356" t="s">
        <v>15618</v>
      </c>
      <c r="J1260" s="356" t="s">
        <v>15618</v>
      </c>
      <c r="K1260" s="357"/>
      <c r="L1260" s="357"/>
      <c r="M1260" s="357"/>
      <c r="N1260" s="357"/>
      <c r="O1260" s="357"/>
      <c r="P1260" s="358"/>
      <c r="Q1260" s="35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si="178"/>
        <v>0</v>
      </c>
      <c r="Y1260" s="271"/>
      <c r="Z1260" s="271"/>
      <c r="AB1260" s="273" t="str">
        <f t="shared" si="179"/>
        <v/>
      </c>
    </row>
    <row r="1261" spans="1:28" s="272" customFormat="1" ht="20.399999999999999">
      <c r="A1261" s="214"/>
      <c r="B1261" s="215" t="s">
        <v>15618</v>
      </c>
      <c r="C1261" s="354" t="s">
        <v>15618</v>
      </c>
      <c r="D1261" s="278"/>
      <c r="E1261" s="215" t="s">
        <v>15618</v>
      </c>
      <c r="F1261" s="215" t="s">
        <v>15618</v>
      </c>
      <c r="G1261" s="215" t="s">
        <v>15618</v>
      </c>
      <c r="H1261" s="355" t="s">
        <v>15618</v>
      </c>
      <c r="I1261" s="356" t="s">
        <v>15618</v>
      </c>
      <c r="J1261" s="356" t="s">
        <v>15618</v>
      </c>
      <c r="K1261" s="357"/>
      <c r="L1261" s="357"/>
      <c r="M1261" s="357"/>
      <c r="N1261" s="357"/>
      <c r="O1261" s="357"/>
      <c r="P1261" s="358"/>
      <c r="Q1261" s="35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si="178"/>
        <v>0</v>
      </c>
      <c r="Y1261" s="271"/>
      <c r="Z1261" s="271"/>
      <c r="AB1261" s="273" t="str">
        <f t="shared" si="179"/>
        <v/>
      </c>
    </row>
    <row r="1262" spans="1:28" s="272" customFormat="1" ht="20.399999999999999">
      <c r="A1262" s="214"/>
      <c r="B1262" s="215" t="s">
        <v>15618</v>
      </c>
      <c r="C1262" s="354" t="s">
        <v>15618</v>
      </c>
      <c r="D1262" s="278"/>
      <c r="E1262" s="215" t="s">
        <v>15618</v>
      </c>
      <c r="F1262" s="215" t="s">
        <v>15618</v>
      </c>
      <c r="G1262" s="215" t="s">
        <v>15618</v>
      </c>
      <c r="H1262" s="355" t="s">
        <v>15618</v>
      </c>
      <c r="I1262" s="356" t="s">
        <v>15618</v>
      </c>
      <c r="J1262" s="356" t="s">
        <v>15618</v>
      </c>
      <c r="K1262" s="357"/>
      <c r="L1262" s="357"/>
      <c r="M1262" s="357"/>
      <c r="N1262" s="357"/>
      <c r="O1262" s="357"/>
      <c r="P1262" s="358"/>
      <c r="Q1262" s="35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si="178"/>
        <v>0</v>
      </c>
      <c r="Y1262" s="271"/>
      <c r="Z1262" s="271"/>
      <c r="AB1262" s="273" t="str">
        <f t="shared" si="179"/>
        <v/>
      </c>
    </row>
    <row r="1263" spans="1:28" s="272" customFormat="1" ht="20.399999999999999">
      <c r="A1263" s="214"/>
      <c r="B1263" s="215" t="s">
        <v>15618</v>
      </c>
      <c r="C1263" s="354" t="s">
        <v>15618</v>
      </c>
      <c r="D1263" s="278"/>
      <c r="E1263" s="215" t="s">
        <v>15618</v>
      </c>
      <c r="F1263" s="215" t="s">
        <v>15618</v>
      </c>
      <c r="G1263" s="215" t="s">
        <v>15618</v>
      </c>
      <c r="H1263" s="355" t="s">
        <v>15618</v>
      </c>
      <c r="I1263" s="356" t="s">
        <v>15618</v>
      </c>
      <c r="J1263" s="356" t="s">
        <v>15618</v>
      </c>
      <c r="K1263" s="357"/>
      <c r="L1263" s="357"/>
      <c r="M1263" s="357"/>
      <c r="N1263" s="357"/>
      <c r="O1263" s="357"/>
      <c r="P1263" s="358"/>
      <c r="Q1263" s="35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si="178"/>
        <v>0</v>
      </c>
      <c r="Y1263" s="271"/>
      <c r="Z1263" s="271"/>
      <c r="AB1263" s="273" t="str">
        <f t="shared" si="179"/>
        <v/>
      </c>
    </row>
    <row r="1264" spans="1:28" s="272" customFormat="1" ht="20.399999999999999">
      <c r="A1264" s="214"/>
      <c r="B1264" s="215" t="s">
        <v>15618</v>
      </c>
      <c r="C1264" s="354" t="s">
        <v>15618</v>
      </c>
      <c r="D1264" s="278"/>
      <c r="E1264" s="215" t="s">
        <v>15618</v>
      </c>
      <c r="F1264" s="215" t="s">
        <v>15618</v>
      </c>
      <c r="G1264" s="215" t="s">
        <v>15618</v>
      </c>
      <c r="H1264" s="355" t="s">
        <v>15618</v>
      </c>
      <c r="I1264" s="356" t="s">
        <v>15618</v>
      </c>
      <c r="J1264" s="356" t="s">
        <v>15618</v>
      </c>
      <c r="K1264" s="357"/>
      <c r="L1264" s="357"/>
      <c r="M1264" s="357"/>
      <c r="N1264" s="357"/>
      <c r="O1264" s="357"/>
      <c r="P1264" s="358"/>
      <c r="Q1264" s="35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si="178"/>
        <v>0</v>
      </c>
      <c r="Y1264" s="271"/>
      <c r="Z1264" s="271"/>
      <c r="AB1264" s="273" t="str">
        <f t="shared" si="179"/>
        <v/>
      </c>
    </row>
    <row r="1265" spans="1:28" s="272" customFormat="1" ht="20.399999999999999">
      <c r="A1265" s="214"/>
      <c r="B1265" s="215" t="s">
        <v>15618</v>
      </c>
      <c r="C1265" s="354" t="s">
        <v>15618</v>
      </c>
      <c r="D1265" s="278"/>
      <c r="E1265" s="215" t="s">
        <v>15618</v>
      </c>
      <c r="F1265" s="215" t="s">
        <v>15618</v>
      </c>
      <c r="G1265" s="215" t="s">
        <v>15618</v>
      </c>
      <c r="H1265" s="355" t="s">
        <v>15618</v>
      </c>
      <c r="I1265" s="356" t="s">
        <v>15618</v>
      </c>
      <c r="J1265" s="356" t="s">
        <v>15618</v>
      </c>
      <c r="K1265" s="357"/>
      <c r="L1265" s="357"/>
      <c r="M1265" s="357"/>
      <c r="N1265" s="357"/>
      <c r="O1265" s="357"/>
      <c r="P1265" s="358"/>
      <c r="Q1265" s="35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si="178"/>
        <v>0</v>
      </c>
      <c r="Y1265" s="271"/>
      <c r="Z1265" s="271"/>
      <c r="AB1265" s="273" t="str">
        <f t="shared" si="179"/>
        <v/>
      </c>
    </row>
    <row r="1266" spans="1:28" s="272" customFormat="1" ht="20.399999999999999">
      <c r="A1266" s="214"/>
      <c r="B1266" s="215" t="s">
        <v>15618</v>
      </c>
      <c r="C1266" s="354" t="s">
        <v>15618</v>
      </c>
      <c r="D1266" s="278"/>
      <c r="E1266" s="215" t="s">
        <v>15618</v>
      </c>
      <c r="F1266" s="215" t="s">
        <v>15618</v>
      </c>
      <c r="G1266" s="215" t="s">
        <v>15618</v>
      </c>
      <c r="H1266" s="355" t="s">
        <v>15618</v>
      </c>
      <c r="I1266" s="356" t="s">
        <v>15618</v>
      </c>
      <c r="J1266" s="356" t="s">
        <v>15618</v>
      </c>
      <c r="K1266" s="357"/>
      <c r="L1266" s="357"/>
      <c r="M1266" s="357"/>
      <c r="N1266" s="357"/>
      <c r="O1266" s="357"/>
      <c r="P1266" s="358"/>
      <c r="Q1266" s="35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si="178"/>
        <v>0</v>
      </c>
      <c r="Y1266" s="271"/>
      <c r="Z1266" s="271"/>
      <c r="AB1266" s="273" t="str">
        <f t="shared" si="179"/>
        <v/>
      </c>
    </row>
    <row r="1267" spans="1:28" s="272" customFormat="1" ht="20.399999999999999">
      <c r="A1267" s="214"/>
      <c r="B1267" s="215" t="s">
        <v>15618</v>
      </c>
      <c r="C1267" s="354" t="s">
        <v>15618</v>
      </c>
      <c r="D1267" s="278"/>
      <c r="E1267" s="215" t="s">
        <v>15618</v>
      </c>
      <c r="F1267" s="215" t="s">
        <v>15618</v>
      </c>
      <c r="G1267" s="215" t="s">
        <v>15618</v>
      </c>
      <c r="H1267" s="355" t="s">
        <v>15618</v>
      </c>
      <c r="I1267" s="356" t="s">
        <v>15618</v>
      </c>
      <c r="J1267" s="356" t="s">
        <v>15618</v>
      </c>
      <c r="K1267" s="357"/>
      <c r="L1267" s="357"/>
      <c r="M1267" s="357"/>
      <c r="N1267" s="357"/>
      <c r="O1267" s="357"/>
      <c r="P1267" s="358"/>
      <c r="Q1267" s="35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si="178"/>
        <v>0</v>
      </c>
      <c r="Y1267" s="271"/>
      <c r="Z1267" s="271"/>
      <c r="AB1267" s="273" t="str">
        <f t="shared" si="179"/>
        <v/>
      </c>
    </row>
    <row r="1268" spans="1:28" s="272" customFormat="1" ht="20.399999999999999">
      <c r="A1268" s="214"/>
      <c r="B1268" s="215" t="s">
        <v>15618</v>
      </c>
      <c r="C1268" s="354" t="s">
        <v>15618</v>
      </c>
      <c r="D1268" s="278"/>
      <c r="E1268" s="215" t="s">
        <v>15618</v>
      </c>
      <c r="F1268" s="215" t="s">
        <v>15618</v>
      </c>
      <c r="G1268" s="215" t="s">
        <v>15618</v>
      </c>
      <c r="H1268" s="355" t="s">
        <v>15618</v>
      </c>
      <c r="I1268" s="356" t="s">
        <v>15618</v>
      </c>
      <c r="J1268" s="356" t="s">
        <v>15618</v>
      </c>
      <c r="K1268" s="357"/>
      <c r="L1268" s="357"/>
      <c r="M1268" s="357"/>
      <c r="N1268" s="357"/>
      <c r="O1268" s="357"/>
      <c r="P1268" s="358"/>
      <c r="Q1268" s="35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si="178"/>
        <v>0</v>
      </c>
      <c r="Y1268" s="271"/>
      <c r="Z1268" s="271"/>
      <c r="AB1268" s="273" t="str">
        <f t="shared" si="179"/>
        <v/>
      </c>
    </row>
    <row r="1269" spans="1:28" s="272" customFormat="1" ht="20.399999999999999">
      <c r="A1269" s="214"/>
      <c r="B1269" s="215" t="s">
        <v>15618</v>
      </c>
      <c r="C1269" s="354" t="s">
        <v>15618</v>
      </c>
      <c r="D1269" s="278"/>
      <c r="E1269" s="215" t="s">
        <v>15618</v>
      </c>
      <c r="F1269" s="215" t="s">
        <v>15618</v>
      </c>
      <c r="G1269" s="215" t="s">
        <v>15618</v>
      </c>
      <c r="H1269" s="355" t="s">
        <v>15618</v>
      </c>
      <c r="I1269" s="356" t="s">
        <v>15618</v>
      </c>
      <c r="J1269" s="356" t="s">
        <v>15618</v>
      </c>
      <c r="K1269" s="357"/>
      <c r="L1269" s="357"/>
      <c r="M1269" s="357"/>
      <c r="N1269" s="357"/>
      <c r="O1269" s="357"/>
      <c r="P1269" s="358"/>
      <c r="Q1269" s="35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si="178"/>
        <v>0</v>
      </c>
      <c r="Y1269" s="271"/>
      <c r="Z1269" s="271"/>
      <c r="AB1269" s="273" t="str">
        <f t="shared" si="179"/>
        <v/>
      </c>
    </row>
    <row r="1270" spans="1:28" s="272" customFormat="1" ht="20.399999999999999">
      <c r="A1270" s="214"/>
      <c r="B1270" s="215" t="s">
        <v>15618</v>
      </c>
      <c r="C1270" s="354" t="s">
        <v>15618</v>
      </c>
      <c r="D1270" s="278"/>
      <c r="E1270" s="215" t="s">
        <v>15618</v>
      </c>
      <c r="F1270" s="215" t="s">
        <v>15618</v>
      </c>
      <c r="G1270" s="215" t="s">
        <v>15618</v>
      </c>
      <c r="H1270" s="355" t="s">
        <v>15618</v>
      </c>
      <c r="I1270" s="356" t="s">
        <v>15618</v>
      </c>
      <c r="J1270" s="356" t="s">
        <v>15618</v>
      </c>
      <c r="K1270" s="357"/>
      <c r="L1270" s="357"/>
      <c r="M1270" s="357"/>
      <c r="N1270" s="357"/>
      <c r="O1270" s="357"/>
      <c r="P1270" s="358"/>
      <c r="Q1270" s="35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si="178"/>
        <v>0</v>
      </c>
      <c r="Y1270" s="271"/>
      <c r="Z1270" s="271"/>
      <c r="AB1270" s="273" t="str">
        <f t="shared" si="179"/>
        <v/>
      </c>
    </row>
    <row r="1271" spans="1:28" s="272" customFormat="1" ht="20.399999999999999">
      <c r="A1271" s="214"/>
      <c r="B1271" s="215" t="s">
        <v>15618</v>
      </c>
      <c r="C1271" s="354" t="s">
        <v>15618</v>
      </c>
      <c r="D1271" s="278"/>
      <c r="E1271" s="215" t="s">
        <v>15618</v>
      </c>
      <c r="F1271" s="215" t="s">
        <v>15618</v>
      </c>
      <c r="G1271" s="215" t="s">
        <v>15618</v>
      </c>
      <c r="H1271" s="355" t="s">
        <v>15618</v>
      </c>
      <c r="I1271" s="356" t="s">
        <v>15618</v>
      </c>
      <c r="J1271" s="356" t="s">
        <v>15618</v>
      </c>
      <c r="K1271" s="357"/>
      <c r="L1271" s="357"/>
      <c r="M1271" s="357"/>
      <c r="N1271" s="357"/>
      <c r="O1271" s="357"/>
      <c r="P1271" s="358"/>
      <c r="Q1271" s="35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si="178"/>
        <v>0</v>
      </c>
      <c r="Y1271" s="271"/>
      <c r="Z1271" s="271"/>
      <c r="AB1271" s="273" t="str">
        <f t="shared" si="179"/>
        <v/>
      </c>
    </row>
    <row r="1272" spans="1:28" s="272" customFormat="1" ht="20.399999999999999">
      <c r="A1272" s="214"/>
      <c r="B1272" s="215" t="s">
        <v>15618</v>
      </c>
      <c r="C1272" s="354" t="s">
        <v>15618</v>
      </c>
      <c r="D1272" s="278"/>
      <c r="E1272" s="215" t="s">
        <v>15618</v>
      </c>
      <c r="F1272" s="215" t="s">
        <v>15618</v>
      </c>
      <c r="G1272" s="215" t="s">
        <v>15618</v>
      </c>
      <c r="H1272" s="355" t="s">
        <v>15618</v>
      </c>
      <c r="I1272" s="356" t="s">
        <v>15618</v>
      </c>
      <c r="J1272" s="356" t="s">
        <v>15618</v>
      </c>
      <c r="K1272" s="357"/>
      <c r="L1272" s="357"/>
      <c r="M1272" s="357"/>
      <c r="N1272" s="357"/>
      <c r="O1272" s="357"/>
      <c r="P1272" s="358"/>
      <c r="Q1272" s="35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si="178"/>
        <v>0</v>
      </c>
      <c r="Y1272" s="271"/>
      <c r="Z1272" s="271"/>
      <c r="AB1272" s="273" t="str">
        <f t="shared" si="179"/>
        <v/>
      </c>
    </row>
    <row r="1273" spans="1:28" s="272" customFormat="1" ht="20.399999999999999">
      <c r="A1273" s="214"/>
      <c r="B1273" s="215" t="s">
        <v>15618</v>
      </c>
      <c r="C1273" s="354" t="s">
        <v>15618</v>
      </c>
      <c r="D1273" s="278"/>
      <c r="E1273" s="215" t="s">
        <v>15618</v>
      </c>
      <c r="F1273" s="215" t="s">
        <v>15618</v>
      </c>
      <c r="G1273" s="215" t="s">
        <v>15618</v>
      </c>
      <c r="H1273" s="355" t="s">
        <v>15618</v>
      </c>
      <c r="I1273" s="356" t="s">
        <v>15618</v>
      </c>
      <c r="J1273" s="356" t="s">
        <v>15618</v>
      </c>
      <c r="K1273" s="357"/>
      <c r="L1273" s="357"/>
      <c r="M1273" s="357"/>
      <c r="N1273" s="357"/>
      <c r="O1273" s="357"/>
      <c r="P1273" s="358"/>
      <c r="Q1273" s="35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si="178"/>
        <v>0</v>
      </c>
      <c r="Y1273" s="271"/>
      <c r="Z1273" s="271"/>
      <c r="AB1273" s="273" t="str">
        <f t="shared" si="179"/>
        <v/>
      </c>
    </row>
    <row r="1274" spans="1:28" s="272" customFormat="1" ht="20.399999999999999">
      <c r="A1274" s="214"/>
      <c r="B1274" s="215" t="s">
        <v>15618</v>
      </c>
      <c r="C1274" s="354" t="s">
        <v>15618</v>
      </c>
      <c r="D1274" s="278"/>
      <c r="E1274" s="215" t="s">
        <v>15618</v>
      </c>
      <c r="F1274" s="215" t="s">
        <v>15618</v>
      </c>
      <c r="G1274" s="215" t="s">
        <v>15618</v>
      </c>
      <c r="H1274" s="355" t="s">
        <v>15618</v>
      </c>
      <c r="I1274" s="356" t="s">
        <v>15618</v>
      </c>
      <c r="J1274" s="356" t="s">
        <v>15618</v>
      </c>
      <c r="K1274" s="357"/>
      <c r="L1274" s="357"/>
      <c r="M1274" s="357"/>
      <c r="N1274" s="357"/>
      <c r="O1274" s="357"/>
      <c r="P1274" s="358"/>
      <c r="Q1274" s="359"/>
      <c r="R1274" s="215" t="str">
        <f ca="1">IF(ISERROR($V1274),"",OFFSET('Smelter Look-up'!$C$4,$V1274-4,0)&amp;"")</f>
        <v/>
      </c>
      <c r="S1274" s="222" t="str">
        <f t="shared" ref="S1274" ca="1" si="180">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 si="181">IF(AND(C1274="Smelter not listed",OR(LEN(D1274)=0,LEN(E1274)=0)),1,0)</f>
        <v>0</v>
      </c>
      <c r="Y1274" s="271"/>
      <c r="Z1274" s="271"/>
      <c r="AB1274" s="273" t="str">
        <f t="shared" ref="AB1274" si="182">B1274&amp;C1274</f>
        <v/>
      </c>
    </row>
    <row r="1275" spans="1:28" s="272" customFormat="1" ht="20.399999999999999">
      <c r="A1275" s="214"/>
      <c r="B1275" s="215" t="s">
        <v>15618</v>
      </c>
      <c r="C1275" s="354" t="s">
        <v>15618</v>
      </c>
      <c r="D1275" s="278"/>
      <c r="E1275" s="215" t="s">
        <v>15618</v>
      </c>
      <c r="F1275" s="215" t="s">
        <v>15618</v>
      </c>
      <c r="G1275" s="215" t="s">
        <v>15618</v>
      </c>
      <c r="H1275" s="355" t="s">
        <v>15618</v>
      </c>
      <c r="I1275" s="356" t="s">
        <v>15618</v>
      </c>
      <c r="J1275" s="356" t="s">
        <v>15618</v>
      </c>
      <c r="K1275" s="357"/>
      <c r="L1275" s="357"/>
      <c r="M1275" s="357"/>
      <c r="N1275" s="357"/>
      <c r="O1275" s="357"/>
      <c r="P1275" s="358"/>
      <c r="Q1275" s="359"/>
      <c r="R1275" s="215" t="str">
        <f ca="1">IF(ISERROR($V1275),"",OFFSET('Smelter Look-up'!$C$4,$V1275-4,0)&amp;"")</f>
        <v/>
      </c>
      <c r="S1275" s="222" t="str">
        <f t="shared" ref="S1275:S1306" ca="1" si="183">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X1306" si="184">IF(AND(C1275="Smelter not listed",OR(LEN(D1275)=0,LEN(E1275)=0)),1,0)</f>
        <v>0</v>
      </c>
      <c r="Y1275" s="271"/>
      <c r="Z1275" s="271"/>
      <c r="AB1275" s="273" t="str">
        <f t="shared" ref="AB1275:AB1306" si="185">B1275&amp;C1275</f>
        <v/>
      </c>
    </row>
    <row r="1276" spans="1:28" s="272" customFormat="1" ht="20.399999999999999">
      <c r="A1276" s="214"/>
      <c r="B1276" s="215" t="s">
        <v>15618</v>
      </c>
      <c r="C1276" s="354" t="s">
        <v>15618</v>
      </c>
      <c r="D1276" s="278"/>
      <c r="E1276" s="215" t="s">
        <v>15618</v>
      </c>
      <c r="F1276" s="215" t="s">
        <v>15618</v>
      </c>
      <c r="G1276" s="215" t="s">
        <v>15618</v>
      </c>
      <c r="H1276" s="355" t="s">
        <v>15618</v>
      </c>
      <c r="I1276" s="356" t="s">
        <v>15618</v>
      </c>
      <c r="J1276" s="356" t="s">
        <v>15618</v>
      </c>
      <c r="K1276" s="357"/>
      <c r="L1276" s="357"/>
      <c r="M1276" s="357"/>
      <c r="N1276" s="357"/>
      <c r="O1276" s="357"/>
      <c r="P1276" s="358"/>
      <c r="Q1276" s="35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si="184"/>
        <v>0</v>
      </c>
      <c r="Y1276" s="271"/>
      <c r="Z1276" s="271"/>
      <c r="AB1276" s="273" t="str">
        <f t="shared" si="185"/>
        <v/>
      </c>
    </row>
    <row r="1277" spans="1:28" s="272" customFormat="1" ht="20.399999999999999">
      <c r="A1277" s="214"/>
      <c r="B1277" s="215" t="s">
        <v>15618</v>
      </c>
      <c r="C1277" s="354" t="s">
        <v>15618</v>
      </c>
      <c r="D1277" s="278"/>
      <c r="E1277" s="215" t="s">
        <v>15618</v>
      </c>
      <c r="F1277" s="215" t="s">
        <v>15618</v>
      </c>
      <c r="G1277" s="215" t="s">
        <v>15618</v>
      </c>
      <c r="H1277" s="355" t="s">
        <v>15618</v>
      </c>
      <c r="I1277" s="356" t="s">
        <v>15618</v>
      </c>
      <c r="J1277" s="356" t="s">
        <v>15618</v>
      </c>
      <c r="K1277" s="357"/>
      <c r="L1277" s="357"/>
      <c r="M1277" s="357"/>
      <c r="N1277" s="357"/>
      <c r="O1277" s="357"/>
      <c r="P1277" s="358"/>
      <c r="Q1277" s="35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si="184"/>
        <v>0</v>
      </c>
      <c r="Y1277" s="271"/>
      <c r="Z1277" s="271"/>
      <c r="AB1277" s="273" t="str">
        <f t="shared" si="185"/>
        <v/>
      </c>
    </row>
    <row r="1278" spans="1:28" s="272" customFormat="1" ht="20.399999999999999">
      <c r="A1278" s="214"/>
      <c r="B1278" s="215" t="s">
        <v>15618</v>
      </c>
      <c r="C1278" s="354" t="s">
        <v>15618</v>
      </c>
      <c r="D1278" s="278"/>
      <c r="E1278" s="215" t="s">
        <v>15618</v>
      </c>
      <c r="F1278" s="215" t="s">
        <v>15618</v>
      </c>
      <c r="G1278" s="215" t="s">
        <v>15618</v>
      </c>
      <c r="H1278" s="355" t="s">
        <v>15618</v>
      </c>
      <c r="I1278" s="356" t="s">
        <v>15618</v>
      </c>
      <c r="J1278" s="356" t="s">
        <v>15618</v>
      </c>
      <c r="K1278" s="357"/>
      <c r="L1278" s="357"/>
      <c r="M1278" s="357"/>
      <c r="N1278" s="357"/>
      <c r="O1278" s="357"/>
      <c r="P1278" s="358"/>
      <c r="Q1278" s="35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si="184"/>
        <v>0</v>
      </c>
      <c r="Y1278" s="271"/>
      <c r="Z1278" s="271"/>
      <c r="AB1278" s="273" t="str">
        <f t="shared" si="185"/>
        <v/>
      </c>
    </row>
    <row r="1279" spans="1:28" s="272" customFormat="1" ht="20.399999999999999">
      <c r="A1279" s="214"/>
      <c r="B1279" s="215" t="s">
        <v>15618</v>
      </c>
      <c r="C1279" s="354" t="s">
        <v>15618</v>
      </c>
      <c r="D1279" s="278"/>
      <c r="E1279" s="215" t="s">
        <v>15618</v>
      </c>
      <c r="F1279" s="215" t="s">
        <v>15618</v>
      </c>
      <c r="G1279" s="215" t="s">
        <v>15618</v>
      </c>
      <c r="H1279" s="355" t="s">
        <v>15618</v>
      </c>
      <c r="I1279" s="356" t="s">
        <v>15618</v>
      </c>
      <c r="J1279" s="356" t="s">
        <v>15618</v>
      </c>
      <c r="K1279" s="357"/>
      <c r="L1279" s="357"/>
      <c r="M1279" s="357"/>
      <c r="N1279" s="357"/>
      <c r="O1279" s="357"/>
      <c r="P1279" s="358"/>
      <c r="Q1279" s="35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si="184"/>
        <v>0</v>
      </c>
      <c r="Y1279" s="271"/>
      <c r="Z1279" s="271"/>
      <c r="AB1279" s="273" t="str">
        <f t="shared" si="185"/>
        <v/>
      </c>
    </row>
    <row r="1280" spans="1:28" s="272" customFormat="1" ht="20.399999999999999">
      <c r="A1280" s="214"/>
      <c r="B1280" s="215" t="s">
        <v>15618</v>
      </c>
      <c r="C1280" s="354" t="s">
        <v>15618</v>
      </c>
      <c r="D1280" s="278"/>
      <c r="E1280" s="215" t="s">
        <v>15618</v>
      </c>
      <c r="F1280" s="215" t="s">
        <v>15618</v>
      </c>
      <c r="G1280" s="215" t="s">
        <v>15618</v>
      </c>
      <c r="H1280" s="355" t="s">
        <v>15618</v>
      </c>
      <c r="I1280" s="356" t="s">
        <v>15618</v>
      </c>
      <c r="J1280" s="356" t="s">
        <v>15618</v>
      </c>
      <c r="K1280" s="357"/>
      <c r="L1280" s="357"/>
      <c r="M1280" s="357"/>
      <c r="N1280" s="357"/>
      <c r="O1280" s="357"/>
      <c r="P1280" s="358"/>
      <c r="Q1280" s="35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si="184"/>
        <v>0</v>
      </c>
      <c r="Y1280" s="271"/>
      <c r="Z1280" s="271"/>
      <c r="AB1280" s="273" t="str">
        <f t="shared" si="185"/>
        <v/>
      </c>
    </row>
    <row r="1281" spans="1:28" s="272" customFormat="1" ht="20.399999999999999">
      <c r="A1281" s="214"/>
      <c r="B1281" s="215" t="s">
        <v>15618</v>
      </c>
      <c r="C1281" s="354" t="s">
        <v>15618</v>
      </c>
      <c r="D1281" s="278"/>
      <c r="E1281" s="215" t="s">
        <v>15618</v>
      </c>
      <c r="F1281" s="215" t="s">
        <v>15618</v>
      </c>
      <c r="G1281" s="215" t="s">
        <v>15618</v>
      </c>
      <c r="H1281" s="355" t="s">
        <v>15618</v>
      </c>
      <c r="I1281" s="356" t="s">
        <v>15618</v>
      </c>
      <c r="J1281" s="356" t="s">
        <v>15618</v>
      </c>
      <c r="K1281" s="357"/>
      <c r="L1281" s="357"/>
      <c r="M1281" s="357"/>
      <c r="N1281" s="357"/>
      <c r="O1281" s="357"/>
      <c r="P1281" s="358"/>
      <c r="Q1281" s="35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si="184"/>
        <v>0</v>
      </c>
      <c r="Y1281" s="271"/>
      <c r="Z1281" s="271"/>
      <c r="AB1281" s="273" t="str">
        <f t="shared" si="185"/>
        <v/>
      </c>
    </row>
    <row r="1282" spans="1:28" s="272" customFormat="1" ht="20.399999999999999">
      <c r="A1282" s="214"/>
      <c r="B1282" s="215" t="s">
        <v>15618</v>
      </c>
      <c r="C1282" s="354" t="s">
        <v>15618</v>
      </c>
      <c r="D1282" s="278"/>
      <c r="E1282" s="215" t="s">
        <v>15618</v>
      </c>
      <c r="F1282" s="215" t="s">
        <v>15618</v>
      </c>
      <c r="G1282" s="215" t="s">
        <v>15618</v>
      </c>
      <c r="H1282" s="355" t="s">
        <v>15618</v>
      </c>
      <c r="I1282" s="356" t="s">
        <v>15618</v>
      </c>
      <c r="J1282" s="356" t="s">
        <v>15618</v>
      </c>
      <c r="K1282" s="357"/>
      <c r="L1282" s="357"/>
      <c r="M1282" s="357"/>
      <c r="N1282" s="357"/>
      <c r="O1282" s="357"/>
      <c r="P1282" s="358"/>
      <c r="Q1282" s="35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si="184"/>
        <v>0</v>
      </c>
      <c r="Y1282" s="271"/>
      <c r="Z1282" s="271"/>
      <c r="AB1282" s="273" t="str">
        <f t="shared" si="185"/>
        <v/>
      </c>
    </row>
    <row r="1283" spans="1:28" s="272" customFormat="1" ht="20.399999999999999">
      <c r="A1283" s="214"/>
      <c r="B1283" s="215" t="s">
        <v>15618</v>
      </c>
      <c r="C1283" s="354" t="s">
        <v>15618</v>
      </c>
      <c r="D1283" s="278"/>
      <c r="E1283" s="215" t="s">
        <v>15618</v>
      </c>
      <c r="F1283" s="215" t="s">
        <v>15618</v>
      </c>
      <c r="G1283" s="215" t="s">
        <v>15618</v>
      </c>
      <c r="H1283" s="355" t="s">
        <v>15618</v>
      </c>
      <c r="I1283" s="356" t="s">
        <v>15618</v>
      </c>
      <c r="J1283" s="356" t="s">
        <v>15618</v>
      </c>
      <c r="K1283" s="357"/>
      <c r="L1283" s="357"/>
      <c r="M1283" s="357"/>
      <c r="N1283" s="357"/>
      <c r="O1283" s="357"/>
      <c r="P1283" s="358"/>
      <c r="Q1283" s="35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si="184"/>
        <v>0</v>
      </c>
      <c r="Y1283" s="271"/>
      <c r="Z1283" s="271"/>
      <c r="AB1283" s="273" t="str">
        <f t="shared" si="185"/>
        <v/>
      </c>
    </row>
    <row r="1284" spans="1:28" s="272" customFormat="1" ht="20.399999999999999">
      <c r="A1284" s="214"/>
      <c r="B1284" s="215" t="s">
        <v>15618</v>
      </c>
      <c r="C1284" s="354" t="s">
        <v>15618</v>
      </c>
      <c r="D1284" s="278"/>
      <c r="E1284" s="215" t="s">
        <v>15618</v>
      </c>
      <c r="F1284" s="215" t="s">
        <v>15618</v>
      </c>
      <c r="G1284" s="215" t="s">
        <v>15618</v>
      </c>
      <c r="H1284" s="355" t="s">
        <v>15618</v>
      </c>
      <c r="I1284" s="356" t="s">
        <v>15618</v>
      </c>
      <c r="J1284" s="356" t="s">
        <v>15618</v>
      </c>
      <c r="K1284" s="357"/>
      <c r="L1284" s="357"/>
      <c r="M1284" s="357"/>
      <c r="N1284" s="357"/>
      <c r="O1284" s="357"/>
      <c r="P1284" s="358"/>
      <c r="Q1284" s="35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si="184"/>
        <v>0</v>
      </c>
      <c r="Y1284" s="271"/>
      <c r="Z1284" s="271"/>
      <c r="AB1284" s="273" t="str">
        <f t="shared" si="185"/>
        <v/>
      </c>
    </row>
    <row r="1285" spans="1:28" s="272" customFormat="1" ht="20.399999999999999">
      <c r="A1285" s="214"/>
      <c r="B1285" s="215" t="s">
        <v>15618</v>
      </c>
      <c r="C1285" s="354" t="s">
        <v>15618</v>
      </c>
      <c r="D1285" s="278"/>
      <c r="E1285" s="215" t="s">
        <v>15618</v>
      </c>
      <c r="F1285" s="215" t="s">
        <v>15618</v>
      </c>
      <c r="G1285" s="215" t="s">
        <v>15618</v>
      </c>
      <c r="H1285" s="355" t="s">
        <v>15618</v>
      </c>
      <c r="I1285" s="356" t="s">
        <v>15618</v>
      </c>
      <c r="J1285" s="356" t="s">
        <v>15618</v>
      </c>
      <c r="K1285" s="357"/>
      <c r="L1285" s="357"/>
      <c r="M1285" s="357"/>
      <c r="N1285" s="357"/>
      <c r="O1285" s="357"/>
      <c r="P1285" s="358"/>
      <c r="Q1285" s="35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si="184"/>
        <v>0</v>
      </c>
      <c r="Y1285" s="271"/>
      <c r="Z1285" s="271"/>
      <c r="AB1285" s="273" t="str">
        <f t="shared" si="185"/>
        <v/>
      </c>
    </row>
    <row r="1286" spans="1:28" s="272" customFormat="1" ht="20.399999999999999">
      <c r="A1286" s="214"/>
      <c r="B1286" s="215" t="s">
        <v>15618</v>
      </c>
      <c r="C1286" s="354" t="s">
        <v>15618</v>
      </c>
      <c r="D1286" s="278"/>
      <c r="E1286" s="215" t="s">
        <v>15618</v>
      </c>
      <c r="F1286" s="215" t="s">
        <v>15618</v>
      </c>
      <c r="G1286" s="215" t="s">
        <v>15618</v>
      </c>
      <c r="H1286" s="355" t="s">
        <v>15618</v>
      </c>
      <c r="I1286" s="356" t="s">
        <v>15618</v>
      </c>
      <c r="J1286" s="356" t="s">
        <v>15618</v>
      </c>
      <c r="K1286" s="357"/>
      <c r="L1286" s="357"/>
      <c r="M1286" s="357"/>
      <c r="N1286" s="357"/>
      <c r="O1286" s="357"/>
      <c r="P1286" s="358"/>
      <c r="Q1286" s="35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si="184"/>
        <v>0</v>
      </c>
      <c r="Y1286" s="271"/>
      <c r="Z1286" s="271"/>
      <c r="AB1286" s="273" t="str">
        <f t="shared" si="185"/>
        <v/>
      </c>
    </row>
    <row r="1287" spans="1:28" s="272" customFormat="1" ht="20.399999999999999">
      <c r="A1287" s="214"/>
      <c r="B1287" s="215" t="s">
        <v>15618</v>
      </c>
      <c r="C1287" s="354" t="s">
        <v>15618</v>
      </c>
      <c r="D1287" s="278"/>
      <c r="E1287" s="215" t="s">
        <v>15618</v>
      </c>
      <c r="F1287" s="215" t="s">
        <v>15618</v>
      </c>
      <c r="G1287" s="215" t="s">
        <v>15618</v>
      </c>
      <c r="H1287" s="355" t="s">
        <v>15618</v>
      </c>
      <c r="I1287" s="356" t="s">
        <v>15618</v>
      </c>
      <c r="J1287" s="356" t="s">
        <v>15618</v>
      </c>
      <c r="K1287" s="357"/>
      <c r="L1287" s="357"/>
      <c r="M1287" s="357"/>
      <c r="N1287" s="357"/>
      <c r="O1287" s="357"/>
      <c r="P1287" s="358"/>
      <c r="Q1287" s="35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si="184"/>
        <v>0</v>
      </c>
      <c r="Y1287" s="271"/>
      <c r="Z1287" s="271"/>
      <c r="AB1287" s="273" t="str">
        <f t="shared" si="185"/>
        <v/>
      </c>
    </row>
    <row r="1288" spans="1:28" s="272" customFormat="1" ht="20.399999999999999">
      <c r="A1288" s="214"/>
      <c r="B1288" s="215" t="s">
        <v>15618</v>
      </c>
      <c r="C1288" s="354" t="s">
        <v>15618</v>
      </c>
      <c r="D1288" s="278"/>
      <c r="E1288" s="215" t="s">
        <v>15618</v>
      </c>
      <c r="F1288" s="215" t="s">
        <v>15618</v>
      </c>
      <c r="G1288" s="215" t="s">
        <v>15618</v>
      </c>
      <c r="H1288" s="355" t="s">
        <v>15618</v>
      </c>
      <c r="I1288" s="356" t="s">
        <v>15618</v>
      </c>
      <c r="J1288" s="356" t="s">
        <v>15618</v>
      </c>
      <c r="K1288" s="357"/>
      <c r="L1288" s="357"/>
      <c r="M1288" s="357"/>
      <c r="N1288" s="357"/>
      <c r="O1288" s="357"/>
      <c r="P1288" s="358"/>
      <c r="Q1288" s="35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si="184"/>
        <v>0</v>
      </c>
      <c r="Y1288" s="271"/>
      <c r="Z1288" s="271"/>
      <c r="AB1288" s="273" t="str">
        <f t="shared" si="185"/>
        <v/>
      </c>
    </row>
    <row r="1289" spans="1:28" s="272" customFormat="1" ht="20.399999999999999">
      <c r="A1289" s="214"/>
      <c r="B1289" s="215" t="s">
        <v>15618</v>
      </c>
      <c r="C1289" s="354" t="s">
        <v>15618</v>
      </c>
      <c r="D1289" s="278"/>
      <c r="E1289" s="215" t="s">
        <v>15618</v>
      </c>
      <c r="F1289" s="215" t="s">
        <v>15618</v>
      </c>
      <c r="G1289" s="215" t="s">
        <v>15618</v>
      </c>
      <c r="H1289" s="355" t="s">
        <v>15618</v>
      </c>
      <c r="I1289" s="356" t="s">
        <v>15618</v>
      </c>
      <c r="J1289" s="356" t="s">
        <v>15618</v>
      </c>
      <c r="K1289" s="357"/>
      <c r="L1289" s="357"/>
      <c r="M1289" s="357"/>
      <c r="N1289" s="357"/>
      <c r="O1289" s="357"/>
      <c r="P1289" s="358"/>
      <c r="Q1289" s="35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si="184"/>
        <v>0</v>
      </c>
      <c r="Y1289" s="271"/>
      <c r="Z1289" s="271"/>
      <c r="AB1289" s="273" t="str">
        <f t="shared" si="185"/>
        <v/>
      </c>
    </row>
    <row r="1290" spans="1:28" s="272" customFormat="1" ht="20.399999999999999">
      <c r="A1290" s="214"/>
      <c r="B1290" s="215" t="s">
        <v>15618</v>
      </c>
      <c r="C1290" s="354" t="s">
        <v>15618</v>
      </c>
      <c r="D1290" s="278"/>
      <c r="E1290" s="215" t="s">
        <v>15618</v>
      </c>
      <c r="F1290" s="215" t="s">
        <v>15618</v>
      </c>
      <c r="G1290" s="215" t="s">
        <v>15618</v>
      </c>
      <c r="H1290" s="355" t="s">
        <v>15618</v>
      </c>
      <c r="I1290" s="356" t="s">
        <v>15618</v>
      </c>
      <c r="J1290" s="356" t="s">
        <v>15618</v>
      </c>
      <c r="K1290" s="357"/>
      <c r="L1290" s="357"/>
      <c r="M1290" s="357"/>
      <c r="N1290" s="357"/>
      <c r="O1290" s="357"/>
      <c r="P1290" s="358"/>
      <c r="Q1290" s="35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si="184"/>
        <v>0</v>
      </c>
      <c r="Y1290" s="271"/>
      <c r="Z1290" s="271"/>
      <c r="AB1290" s="273" t="str">
        <f t="shared" si="185"/>
        <v/>
      </c>
    </row>
    <row r="1291" spans="1:28" s="272" customFormat="1" ht="20.399999999999999">
      <c r="A1291" s="214"/>
      <c r="B1291" s="215" t="s">
        <v>15618</v>
      </c>
      <c r="C1291" s="354" t="s">
        <v>15618</v>
      </c>
      <c r="D1291" s="278"/>
      <c r="E1291" s="215" t="s">
        <v>15618</v>
      </c>
      <c r="F1291" s="215" t="s">
        <v>15618</v>
      </c>
      <c r="G1291" s="215" t="s">
        <v>15618</v>
      </c>
      <c r="H1291" s="355" t="s">
        <v>15618</v>
      </c>
      <c r="I1291" s="356" t="s">
        <v>15618</v>
      </c>
      <c r="J1291" s="356" t="s">
        <v>15618</v>
      </c>
      <c r="K1291" s="357"/>
      <c r="L1291" s="357"/>
      <c r="M1291" s="357"/>
      <c r="N1291" s="357"/>
      <c r="O1291" s="357"/>
      <c r="P1291" s="358"/>
      <c r="Q1291" s="35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si="184"/>
        <v>0</v>
      </c>
      <c r="Y1291" s="271"/>
      <c r="Z1291" s="271"/>
      <c r="AB1291" s="273" t="str">
        <f t="shared" si="185"/>
        <v/>
      </c>
    </row>
    <row r="1292" spans="1:28" s="272" customFormat="1" ht="20.399999999999999">
      <c r="A1292" s="214"/>
      <c r="B1292" s="215" t="s">
        <v>15618</v>
      </c>
      <c r="C1292" s="354" t="s">
        <v>15618</v>
      </c>
      <c r="D1292" s="278"/>
      <c r="E1292" s="215" t="s">
        <v>15618</v>
      </c>
      <c r="F1292" s="215" t="s">
        <v>15618</v>
      </c>
      <c r="G1292" s="215" t="s">
        <v>15618</v>
      </c>
      <c r="H1292" s="355" t="s">
        <v>15618</v>
      </c>
      <c r="I1292" s="356" t="s">
        <v>15618</v>
      </c>
      <c r="J1292" s="356" t="s">
        <v>15618</v>
      </c>
      <c r="K1292" s="357"/>
      <c r="L1292" s="357"/>
      <c r="M1292" s="357"/>
      <c r="N1292" s="357"/>
      <c r="O1292" s="357"/>
      <c r="P1292" s="358"/>
      <c r="Q1292" s="35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si="184"/>
        <v>0</v>
      </c>
      <c r="Y1292" s="271"/>
      <c r="Z1292" s="271"/>
      <c r="AB1292" s="273" t="str">
        <f t="shared" si="185"/>
        <v/>
      </c>
    </row>
    <row r="1293" spans="1:28" s="272" customFormat="1" ht="20.399999999999999">
      <c r="A1293" s="214"/>
      <c r="B1293" s="215" t="s">
        <v>15618</v>
      </c>
      <c r="C1293" s="354" t="s">
        <v>15618</v>
      </c>
      <c r="D1293" s="278"/>
      <c r="E1293" s="215" t="s">
        <v>15618</v>
      </c>
      <c r="F1293" s="215" t="s">
        <v>15618</v>
      </c>
      <c r="G1293" s="215" t="s">
        <v>15618</v>
      </c>
      <c r="H1293" s="355" t="s">
        <v>15618</v>
      </c>
      <c r="I1293" s="356" t="s">
        <v>15618</v>
      </c>
      <c r="J1293" s="356" t="s">
        <v>15618</v>
      </c>
      <c r="K1293" s="357"/>
      <c r="L1293" s="357"/>
      <c r="M1293" s="357"/>
      <c r="N1293" s="357"/>
      <c r="O1293" s="357"/>
      <c r="P1293" s="358"/>
      <c r="Q1293" s="35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si="184"/>
        <v>0</v>
      </c>
      <c r="Y1293" s="271"/>
      <c r="Z1293" s="271"/>
      <c r="AB1293" s="273" t="str">
        <f t="shared" si="185"/>
        <v/>
      </c>
    </row>
    <row r="1294" spans="1:28" s="272" customFormat="1" ht="20.399999999999999">
      <c r="A1294" s="214"/>
      <c r="B1294" s="215" t="s">
        <v>15618</v>
      </c>
      <c r="C1294" s="354" t="s">
        <v>15618</v>
      </c>
      <c r="D1294" s="278"/>
      <c r="E1294" s="215" t="s">
        <v>15618</v>
      </c>
      <c r="F1294" s="215" t="s">
        <v>15618</v>
      </c>
      <c r="G1294" s="215" t="s">
        <v>15618</v>
      </c>
      <c r="H1294" s="355" t="s">
        <v>15618</v>
      </c>
      <c r="I1294" s="356" t="s">
        <v>15618</v>
      </c>
      <c r="J1294" s="356" t="s">
        <v>15618</v>
      </c>
      <c r="K1294" s="357"/>
      <c r="L1294" s="357"/>
      <c r="M1294" s="357"/>
      <c r="N1294" s="357"/>
      <c r="O1294" s="357"/>
      <c r="P1294" s="358"/>
      <c r="Q1294" s="35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si="184"/>
        <v>0</v>
      </c>
      <c r="Y1294" s="271"/>
      <c r="Z1294" s="271"/>
      <c r="AB1294" s="273" t="str">
        <f t="shared" si="185"/>
        <v/>
      </c>
    </row>
    <row r="1295" spans="1:28" s="272" customFormat="1" ht="20.399999999999999">
      <c r="A1295" s="214"/>
      <c r="B1295" s="215" t="s">
        <v>15618</v>
      </c>
      <c r="C1295" s="354" t="s">
        <v>15618</v>
      </c>
      <c r="D1295" s="278"/>
      <c r="E1295" s="215" t="s">
        <v>15618</v>
      </c>
      <c r="F1295" s="215" t="s">
        <v>15618</v>
      </c>
      <c r="G1295" s="215" t="s">
        <v>15618</v>
      </c>
      <c r="H1295" s="355" t="s">
        <v>15618</v>
      </c>
      <c r="I1295" s="356" t="s">
        <v>15618</v>
      </c>
      <c r="J1295" s="356" t="s">
        <v>15618</v>
      </c>
      <c r="K1295" s="357"/>
      <c r="L1295" s="357"/>
      <c r="M1295" s="357"/>
      <c r="N1295" s="357"/>
      <c r="O1295" s="357"/>
      <c r="P1295" s="358"/>
      <c r="Q1295" s="35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si="184"/>
        <v>0</v>
      </c>
      <c r="Y1295" s="271"/>
      <c r="Z1295" s="271"/>
      <c r="AB1295" s="273" t="str">
        <f t="shared" si="185"/>
        <v/>
      </c>
    </row>
    <row r="1296" spans="1:28" s="272" customFormat="1" ht="20.399999999999999">
      <c r="A1296" s="214"/>
      <c r="B1296" s="215" t="s">
        <v>15618</v>
      </c>
      <c r="C1296" s="354" t="s">
        <v>15618</v>
      </c>
      <c r="D1296" s="278"/>
      <c r="E1296" s="215" t="s">
        <v>15618</v>
      </c>
      <c r="F1296" s="215" t="s">
        <v>15618</v>
      </c>
      <c r="G1296" s="215" t="s">
        <v>15618</v>
      </c>
      <c r="H1296" s="355" t="s">
        <v>15618</v>
      </c>
      <c r="I1296" s="356" t="s">
        <v>15618</v>
      </c>
      <c r="J1296" s="356" t="s">
        <v>15618</v>
      </c>
      <c r="K1296" s="357"/>
      <c r="L1296" s="357"/>
      <c r="M1296" s="357"/>
      <c r="N1296" s="357"/>
      <c r="O1296" s="357"/>
      <c r="P1296" s="358"/>
      <c r="Q1296" s="35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si="184"/>
        <v>0</v>
      </c>
      <c r="Y1296" s="271"/>
      <c r="Z1296" s="271"/>
      <c r="AB1296" s="273" t="str">
        <f t="shared" si="185"/>
        <v/>
      </c>
    </row>
    <row r="1297" spans="1:28" s="272" customFormat="1" ht="20.399999999999999">
      <c r="A1297" s="214"/>
      <c r="B1297" s="215" t="s">
        <v>15618</v>
      </c>
      <c r="C1297" s="354" t="s">
        <v>15618</v>
      </c>
      <c r="D1297" s="278"/>
      <c r="E1297" s="215" t="s">
        <v>15618</v>
      </c>
      <c r="F1297" s="215" t="s">
        <v>15618</v>
      </c>
      <c r="G1297" s="215" t="s">
        <v>15618</v>
      </c>
      <c r="H1297" s="355" t="s">
        <v>15618</v>
      </c>
      <c r="I1297" s="356" t="s">
        <v>15618</v>
      </c>
      <c r="J1297" s="356" t="s">
        <v>15618</v>
      </c>
      <c r="K1297" s="357"/>
      <c r="L1297" s="357"/>
      <c r="M1297" s="357"/>
      <c r="N1297" s="357"/>
      <c r="O1297" s="357"/>
      <c r="P1297" s="358"/>
      <c r="Q1297" s="35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si="184"/>
        <v>0</v>
      </c>
      <c r="Y1297" s="271"/>
      <c r="Z1297" s="271"/>
      <c r="AB1297" s="273" t="str">
        <f t="shared" si="185"/>
        <v/>
      </c>
    </row>
    <row r="1298" spans="1:28" s="272" customFormat="1" ht="20.399999999999999">
      <c r="A1298" s="214"/>
      <c r="B1298" s="215" t="s">
        <v>15618</v>
      </c>
      <c r="C1298" s="354" t="s">
        <v>15618</v>
      </c>
      <c r="D1298" s="278"/>
      <c r="E1298" s="215" t="s">
        <v>15618</v>
      </c>
      <c r="F1298" s="215" t="s">
        <v>15618</v>
      </c>
      <c r="G1298" s="215" t="s">
        <v>15618</v>
      </c>
      <c r="H1298" s="355" t="s">
        <v>15618</v>
      </c>
      <c r="I1298" s="356" t="s">
        <v>15618</v>
      </c>
      <c r="J1298" s="356" t="s">
        <v>15618</v>
      </c>
      <c r="K1298" s="357"/>
      <c r="L1298" s="357"/>
      <c r="M1298" s="357"/>
      <c r="N1298" s="357"/>
      <c r="O1298" s="357"/>
      <c r="P1298" s="358"/>
      <c r="Q1298" s="35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si="184"/>
        <v>0</v>
      </c>
      <c r="Y1298" s="271"/>
      <c r="Z1298" s="271"/>
      <c r="AB1298" s="273" t="str">
        <f t="shared" si="185"/>
        <v/>
      </c>
    </row>
    <row r="1299" spans="1:28" s="272" customFormat="1" ht="20.399999999999999">
      <c r="A1299" s="214"/>
      <c r="B1299" s="215" t="s">
        <v>15618</v>
      </c>
      <c r="C1299" s="354" t="s">
        <v>15618</v>
      </c>
      <c r="D1299" s="278"/>
      <c r="E1299" s="215" t="s">
        <v>15618</v>
      </c>
      <c r="F1299" s="215" t="s">
        <v>15618</v>
      </c>
      <c r="G1299" s="215" t="s">
        <v>15618</v>
      </c>
      <c r="H1299" s="355" t="s">
        <v>15618</v>
      </c>
      <c r="I1299" s="356" t="s">
        <v>15618</v>
      </c>
      <c r="J1299" s="356" t="s">
        <v>15618</v>
      </c>
      <c r="K1299" s="357"/>
      <c r="L1299" s="357"/>
      <c r="M1299" s="357"/>
      <c r="N1299" s="357"/>
      <c r="O1299" s="357"/>
      <c r="P1299" s="358"/>
      <c r="Q1299" s="35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si="184"/>
        <v>0</v>
      </c>
      <c r="Y1299" s="271"/>
      <c r="Z1299" s="271"/>
      <c r="AB1299" s="273" t="str">
        <f t="shared" si="185"/>
        <v/>
      </c>
    </row>
    <row r="1300" spans="1:28" s="272" customFormat="1" ht="20.399999999999999">
      <c r="A1300" s="214"/>
      <c r="B1300" s="215" t="s">
        <v>15618</v>
      </c>
      <c r="C1300" s="354" t="s">
        <v>15618</v>
      </c>
      <c r="D1300" s="278"/>
      <c r="E1300" s="215" t="s">
        <v>15618</v>
      </c>
      <c r="F1300" s="215" t="s">
        <v>15618</v>
      </c>
      <c r="G1300" s="215" t="s">
        <v>15618</v>
      </c>
      <c r="H1300" s="355" t="s">
        <v>15618</v>
      </c>
      <c r="I1300" s="356" t="s">
        <v>15618</v>
      </c>
      <c r="J1300" s="356" t="s">
        <v>15618</v>
      </c>
      <c r="K1300" s="357"/>
      <c r="L1300" s="357"/>
      <c r="M1300" s="357"/>
      <c r="N1300" s="357"/>
      <c r="O1300" s="357"/>
      <c r="P1300" s="358"/>
      <c r="Q1300" s="35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si="184"/>
        <v>0</v>
      </c>
      <c r="Y1300" s="271"/>
      <c r="Z1300" s="271"/>
      <c r="AB1300" s="273" t="str">
        <f t="shared" si="185"/>
        <v/>
      </c>
    </row>
    <row r="1301" spans="1:28" s="272" customFormat="1" ht="20.399999999999999">
      <c r="A1301" s="214"/>
      <c r="B1301" s="215" t="s">
        <v>15618</v>
      </c>
      <c r="C1301" s="354" t="s">
        <v>15618</v>
      </c>
      <c r="D1301" s="278"/>
      <c r="E1301" s="215" t="s">
        <v>15618</v>
      </c>
      <c r="F1301" s="215" t="s">
        <v>15618</v>
      </c>
      <c r="G1301" s="215" t="s">
        <v>15618</v>
      </c>
      <c r="H1301" s="355" t="s">
        <v>15618</v>
      </c>
      <c r="I1301" s="356" t="s">
        <v>15618</v>
      </c>
      <c r="J1301" s="356" t="s">
        <v>15618</v>
      </c>
      <c r="K1301" s="357"/>
      <c r="L1301" s="357"/>
      <c r="M1301" s="357"/>
      <c r="N1301" s="357"/>
      <c r="O1301" s="357"/>
      <c r="P1301" s="358"/>
      <c r="Q1301" s="35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si="184"/>
        <v>0</v>
      </c>
      <c r="Y1301" s="271"/>
      <c r="Z1301" s="271"/>
      <c r="AB1301" s="273" t="str">
        <f t="shared" si="185"/>
        <v/>
      </c>
    </row>
    <row r="1302" spans="1:28" s="272" customFormat="1" ht="20.399999999999999">
      <c r="A1302" s="214"/>
      <c r="B1302" s="215" t="s">
        <v>15618</v>
      </c>
      <c r="C1302" s="354" t="s">
        <v>15618</v>
      </c>
      <c r="D1302" s="278"/>
      <c r="E1302" s="215" t="s">
        <v>15618</v>
      </c>
      <c r="F1302" s="215" t="s">
        <v>15618</v>
      </c>
      <c r="G1302" s="215" t="s">
        <v>15618</v>
      </c>
      <c r="H1302" s="355" t="s">
        <v>15618</v>
      </c>
      <c r="I1302" s="356" t="s">
        <v>15618</v>
      </c>
      <c r="J1302" s="356" t="s">
        <v>15618</v>
      </c>
      <c r="K1302" s="357"/>
      <c r="L1302" s="357"/>
      <c r="M1302" s="357"/>
      <c r="N1302" s="357"/>
      <c r="O1302" s="357"/>
      <c r="P1302" s="358"/>
      <c r="Q1302" s="35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si="184"/>
        <v>0</v>
      </c>
      <c r="Y1302" s="271"/>
      <c r="Z1302" s="271"/>
      <c r="AB1302" s="273" t="str">
        <f t="shared" si="185"/>
        <v/>
      </c>
    </row>
    <row r="1303" spans="1:28" s="272" customFormat="1" ht="20.399999999999999">
      <c r="A1303" s="214"/>
      <c r="B1303" s="215" t="s">
        <v>15618</v>
      </c>
      <c r="C1303" s="354" t="s">
        <v>15618</v>
      </c>
      <c r="D1303" s="278"/>
      <c r="E1303" s="215" t="s">
        <v>15618</v>
      </c>
      <c r="F1303" s="215" t="s">
        <v>15618</v>
      </c>
      <c r="G1303" s="215" t="s">
        <v>15618</v>
      </c>
      <c r="H1303" s="355" t="s">
        <v>15618</v>
      </c>
      <c r="I1303" s="356" t="s">
        <v>15618</v>
      </c>
      <c r="J1303" s="356" t="s">
        <v>15618</v>
      </c>
      <c r="K1303" s="357"/>
      <c r="L1303" s="357"/>
      <c r="M1303" s="357"/>
      <c r="N1303" s="357"/>
      <c r="O1303" s="357"/>
      <c r="P1303" s="358"/>
      <c r="Q1303" s="35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si="184"/>
        <v>0</v>
      </c>
      <c r="Y1303" s="271"/>
      <c r="Z1303" s="271"/>
      <c r="AB1303" s="273" t="str">
        <f t="shared" si="185"/>
        <v/>
      </c>
    </row>
    <row r="1304" spans="1:28" s="272" customFormat="1" ht="20.399999999999999">
      <c r="A1304" s="214"/>
      <c r="B1304" s="215" t="s">
        <v>15618</v>
      </c>
      <c r="C1304" s="354" t="s">
        <v>15618</v>
      </c>
      <c r="D1304" s="278"/>
      <c r="E1304" s="215" t="s">
        <v>15618</v>
      </c>
      <c r="F1304" s="215" t="s">
        <v>15618</v>
      </c>
      <c r="G1304" s="215" t="s">
        <v>15618</v>
      </c>
      <c r="H1304" s="355" t="s">
        <v>15618</v>
      </c>
      <c r="I1304" s="356" t="s">
        <v>15618</v>
      </c>
      <c r="J1304" s="356" t="s">
        <v>15618</v>
      </c>
      <c r="K1304" s="357"/>
      <c r="L1304" s="357"/>
      <c r="M1304" s="357"/>
      <c r="N1304" s="357"/>
      <c r="O1304" s="357"/>
      <c r="P1304" s="358"/>
      <c r="Q1304" s="35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si="184"/>
        <v>0</v>
      </c>
      <c r="Y1304" s="271"/>
      <c r="Z1304" s="271"/>
      <c r="AB1304" s="273" t="str">
        <f t="shared" si="185"/>
        <v/>
      </c>
    </row>
    <row r="1305" spans="1:28" s="272" customFormat="1" ht="20.399999999999999">
      <c r="A1305" s="214"/>
      <c r="B1305" s="215" t="s">
        <v>15618</v>
      </c>
      <c r="C1305" s="354" t="s">
        <v>15618</v>
      </c>
      <c r="D1305" s="278"/>
      <c r="E1305" s="215" t="s">
        <v>15618</v>
      </c>
      <c r="F1305" s="215" t="s">
        <v>15618</v>
      </c>
      <c r="G1305" s="215" t="s">
        <v>15618</v>
      </c>
      <c r="H1305" s="355" t="s">
        <v>15618</v>
      </c>
      <c r="I1305" s="356" t="s">
        <v>15618</v>
      </c>
      <c r="J1305" s="356" t="s">
        <v>15618</v>
      </c>
      <c r="K1305" s="357"/>
      <c r="L1305" s="357"/>
      <c r="M1305" s="357"/>
      <c r="N1305" s="357"/>
      <c r="O1305" s="357"/>
      <c r="P1305" s="358"/>
      <c r="Q1305" s="35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si="184"/>
        <v>0</v>
      </c>
      <c r="Y1305" s="271"/>
      <c r="Z1305" s="271"/>
      <c r="AB1305" s="273" t="str">
        <f t="shared" si="185"/>
        <v/>
      </c>
    </row>
    <row r="1306" spans="1:28" s="272" customFormat="1" ht="20.399999999999999">
      <c r="A1306" s="214"/>
      <c r="B1306" s="215" t="s">
        <v>15618</v>
      </c>
      <c r="C1306" s="354" t="s">
        <v>15618</v>
      </c>
      <c r="D1306" s="278"/>
      <c r="E1306" s="215" t="s">
        <v>15618</v>
      </c>
      <c r="F1306" s="215" t="s">
        <v>15618</v>
      </c>
      <c r="G1306" s="215" t="s">
        <v>15618</v>
      </c>
      <c r="H1306" s="355" t="s">
        <v>15618</v>
      </c>
      <c r="I1306" s="356" t="s">
        <v>15618</v>
      </c>
      <c r="J1306" s="356" t="s">
        <v>15618</v>
      </c>
      <c r="K1306" s="357"/>
      <c r="L1306" s="357"/>
      <c r="M1306" s="357"/>
      <c r="N1306" s="357"/>
      <c r="O1306" s="357"/>
      <c r="P1306" s="358"/>
      <c r="Q1306" s="35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si="184"/>
        <v>0</v>
      </c>
      <c r="Y1306" s="271"/>
      <c r="Z1306" s="271"/>
      <c r="AB1306" s="273" t="str">
        <f t="shared" si="185"/>
        <v/>
      </c>
    </row>
    <row r="1307" spans="1:28" s="272" customFormat="1" ht="20.399999999999999">
      <c r="A1307" s="214"/>
      <c r="B1307" s="215" t="s">
        <v>15618</v>
      </c>
      <c r="C1307" s="354" t="s">
        <v>15618</v>
      </c>
      <c r="D1307" s="278"/>
      <c r="E1307" s="215" t="s">
        <v>15618</v>
      </c>
      <c r="F1307" s="215" t="s">
        <v>15618</v>
      </c>
      <c r="G1307" s="215" t="s">
        <v>15618</v>
      </c>
      <c r="H1307" s="355" t="s">
        <v>15618</v>
      </c>
      <c r="I1307" s="356" t="s">
        <v>15618</v>
      </c>
      <c r="J1307" s="356" t="s">
        <v>15618</v>
      </c>
      <c r="K1307" s="357"/>
      <c r="L1307" s="357"/>
      <c r="M1307" s="357"/>
      <c r="N1307" s="357"/>
      <c r="O1307" s="357"/>
      <c r="P1307" s="358"/>
      <c r="Q1307" s="359"/>
      <c r="R1307" s="215" t="str">
        <f ca="1">IF(ISERROR($V1307),"",OFFSET('Smelter Look-up'!$C$4,$V1307-4,0)&amp;"")</f>
        <v/>
      </c>
      <c r="S1307" s="222" t="str">
        <f t="shared" ref="S1307:S1337" ca="1" si="186">IF(B1307="","",IF(ISERROR(MATCH($E1307,CL,0)),"Unknown",INDIRECT("'C'!$A$"&amp;MATCH($E1307,CL,0)+1)))</f>
        <v/>
      </c>
      <c r="T1307" s="222" t="str">
        <f ca="1">IF(B1307="","",IF(ISERROR(MATCH($J1307,SorP!$B$1:$B$6230,0)),"",INDIRECT("'SorP'!$A$"&amp;MATCH($J1307,SorP!$B$1:$B$6230,0))))</f>
        <v/>
      </c>
      <c r="U1307" s="238"/>
      <c r="V1307" s="270" t="e">
        <f>IF(C1307="",NA(),MATCH($B1307&amp;$C1307,'Smelter Look-up'!$J:$J,0))</f>
        <v>#N/A</v>
      </c>
      <c r="W1307" s="271"/>
      <c r="X1307" s="271">
        <f t="shared" ref="X1307:X1337" si="187">IF(AND(C1307="Smelter not listed",OR(LEN(D1307)=0,LEN(E1307)=0)),1,0)</f>
        <v>0</v>
      </c>
      <c r="Y1307" s="271"/>
      <c r="Z1307" s="271"/>
      <c r="AB1307" s="273" t="str">
        <f t="shared" ref="AB1307:AB1337" si="188">B1307&amp;C1307</f>
        <v/>
      </c>
    </row>
    <row r="1308" spans="1:28" s="272" customFormat="1" ht="20.399999999999999">
      <c r="A1308" s="214"/>
      <c r="B1308" s="215" t="s">
        <v>15618</v>
      </c>
      <c r="C1308" s="354" t="s">
        <v>15618</v>
      </c>
      <c r="D1308" s="278"/>
      <c r="E1308" s="215" t="s">
        <v>15618</v>
      </c>
      <c r="F1308" s="215" t="s">
        <v>15618</v>
      </c>
      <c r="G1308" s="215" t="s">
        <v>15618</v>
      </c>
      <c r="H1308" s="355" t="s">
        <v>15618</v>
      </c>
      <c r="I1308" s="356" t="s">
        <v>15618</v>
      </c>
      <c r="J1308" s="356" t="s">
        <v>15618</v>
      </c>
      <c r="K1308" s="357"/>
      <c r="L1308" s="357"/>
      <c r="M1308" s="357"/>
      <c r="N1308" s="357"/>
      <c r="O1308" s="357"/>
      <c r="P1308" s="358"/>
      <c r="Q1308" s="35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si="187"/>
        <v>0</v>
      </c>
      <c r="Y1308" s="271"/>
      <c r="Z1308" s="271"/>
      <c r="AB1308" s="273" t="str">
        <f t="shared" si="188"/>
        <v/>
      </c>
    </row>
    <row r="1309" spans="1:28" s="272" customFormat="1" ht="20.399999999999999">
      <c r="A1309" s="214"/>
      <c r="B1309" s="215" t="s">
        <v>15618</v>
      </c>
      <c r="C1309" s="354" t="s">
        <v>15618</v>
      </c>
      <c r="D1309" s="278"/>
      <c r="E1309" s="215" t="s">
        <v>15618</v>
      </c>
      <c r="F1309" s="215" t="s">
        <v>15618</v>
      </c>
      <c r="G1309" s="215" t="s">
        <v>15618</v>
      </c>
      <c r="H1309" s="355" t="s">
        <v>15618</v>
      </c>
      <c r="I1309" s="356" t="s">
        <v>15618</v>
      </c>
      <c r="J1309" s="356" t="s">
        <v>15618</v>
      </c>
      <c r="K1309" s="357"/>
      <c r="L1309" s="357"/>
      <c r="M1309" s="357"/>
      <c r="N1309" s="357"/>
      <c r="O1309" s="357"/>
      <c r="P1309" s="358"/>
      <c r="Q1309" s="35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si="187"/>
        <v>0</v>
      </c>
      <c r="Y1309" s="271"/>
      <c r="Z1309" s="271"/>
      <c r="AB1309" s="273" t="str">
        <f t="shared" si="188"/>
        <v/>
      </c>
    </row>
    <row r="1310" spans="1:28" s="272" customFormat="1" ht="20.399999999999999">
      <c r="A1310" s="214"/>
      <c r="B1310" s="215" t="s">
        <v>15618</v>
      </c>
      <c r="C1310" s="354" t="s">
        <v>15618</v>
      </c>
      <c r="D1310" s="278"/>
      <c r="E1310" s="215" t="s">
        <v>15618</v>
      </c>
      <c r="F1310" s="215" t="s">
        <v>15618</v>
      </c>
      <c r="G1310" s="215" t="s">
        <v>15618</v>
      </c>
      <c r="H1310" s="355" t="s">
        <v>15618</v>
      </c>
      <c r="I1310" s="356" t="s">
        <v>15618</v>
      </c>
      <c r="J1310" s="356" t="s">
        <v>15618</v>
      </c>
      <c r="K1310" s="357"/>
      <c r="L1310" s="357"/>
      <c r="M1310" s="357"/>
      <c r="N1310" s="357"/>
      <c r="O1310" s="357"/>
      <c r="P1310" s="358"/>
      <c r="Q1310" s="35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si="187"/>
        <v>0</v>
      </c>
      <c r="Y1310" s="271"/>
      <c r="Z1310" s="271"/>
      <c r="AB1310" s="273" t="str">
        <f t="shared" si="188"/>
        <v/>
      </c>
    </row>
    <row r="1311" spans="1:28" s="272" customFormat="1" ht="20.399999999999999">
      <c r="A1311" s="214"/>
      <c r="B1311" s="215" t="s">
        <v>15618</v>
      </c>
      <c r="C1311" s="354" t="s">
        <v>15618</v>
      </c>
      <c r="D1311" s="278"/>
      <c r="E1311" s="215" t="s">
        <v>15618</v>
      </c>
      <c r="F1311" s="215" t="s">
        <v>15618</v>
      </c>
      <c r="G1311" s="215" t="s">
        <v>15618</v>
      </c>
      <c r="H1311" s="355" t="s">
        <v>15618</v>
      </c>
      <c r="I1311" s="356" t="s">
        <v>15618</v>
      </c>
      <c r="J1311" s="356" t="s">
        <v>15618</v>
      </c>
      <c r="K1311" s="357"/>
      <c r="L1311" s="357"/>
      <c r="M1311" s="357"/>
      <c r="N1311" s="357"/>
      <c r="O1311" s="357"/>
      <c r="P1311" s="358"/>
      <c r="Q1311" s="35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si="187"/>
        <v>0</v>
      </c>
      <c r="Y1311" s="271"/>
      <c r="Z1311" s="271"/>
      <c r="AB1311" s="273" t="str">
        <f t="shared" si="188"/>
        <v/>
      </c>
    </row>
    <row r="1312" spans="1:28" s="272" customFormat="1" ht="20.399999999999999">
      <c r="A1312" s="214"/>
      <c r="B1312" s="215" t="s">
        <v>15618</v>
      </c>
      <c r="C1312" s="354" t="s">
        <v>15618</v>
      </c>
      <c r="D1312" s="278"/>
      <c r="E1312" s="215" t="s">
        <v>15618</v>
      </c>
      <c r="F1312" s="215" t="s">
        <v>15618</v>
      </c>
      <c r="G1312" s="215" t="s">
        <v>15618</v>
      </c>
      <c r="H1312" s="355" t="s">
        <v>15618</v>
      </c>
      <c r="I1312" s="356" t="s">
        <v>15618</v>
      </c>
      <c r="J1312" s="356" t="s">
        <v>15618</v>
      </c>
      <c r="K1312" s="357"/>
      <c r="L1312" s="357"/>
      <c r="M1312" s="357"/>
      <c r="N1312" s="357"/>
      <c r="O1312" s="357"/>
      <c r="P1312" s="358"/>
      <c r="Q1312" s="35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si="187"/>
        <v>0</v>
      </c>
      <c r="Y1312" s="271"/>
      <c r="Z1312" s="271"/>
      <c r="AB1312" s="273" t="str">
        <f t="shared" si="188"/>
        <v/>
      </c>
    </row>
    <row r="1313" spans="1:28" s="272" customFormat="1" ht="20.399999999999999">
      <c r="A1313" s="214"/>
      <c r="B1313" s="215" t="s">
        <v>15618</v>
      </c>
      <c r="C1313" s="354" t="s">
        <v>15618</v>
      </c>
      <c r="D1313" s="278"/>
      <c r="E1313" s="215" t="s">
        <v>15618</v>
      </c>
      <c r="F1313" s="215" t="s">
        <v>15618</v>
      </c>
      <c r="G1313" s="215" t="s">
        <v>15618</v>
      </c>
      <c r="H1313" s="355" t="s">
        <v>15618</v>
      </c>
      <c r="I1313" s="356" t="s">
        <v>15618</v>
      </c>
      <c r="J1313" s="356" t="s">
        <v>15618</v>
      </c>
      <c r="K1313" s="357"/>
      <c r="L1313" s="357"/>
      <c r="M1313" s="357"/>
      <c r="N1313" s="357"/>
      <c r="O1313" s="357"/>
      <c r="P1313" s="358"/>
      <c r="Q1313" s="35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si="187"/>
        <v>0</v>
      </c>
      <c r="Y1313" s="271"/>
      <c r="Z1313" s="271"/>
      <c r="AB1313" s="273" t="str">
        <f t="shared" si="188"/>
        <v/>
      </c>
    </row>
    <row r="1314" spans="1:28" s="272" customFormat="1" ht="20.399999999999999">
      <c r="A1314" s="214"/>
      <c r="B1314" s="215" t="s">
        <v>15618</v>
      </c>
      <c r="C1314" s="354" t="s">
        <v>15618</v>
      </c>
      <c r="D1314" s="278"/>
      <c r="E1314" s="215" t="s">
        <v>15618</v>
      </c>
      <c r="F1314" s="215" t="s">
        <v>15618</v>
      </c>
      <c r="G1314" s="215" t="s">
        <v>15618</v>
      </c>
      <c r="H1314" s="355" t="s">
        <v>15618</v>
      </c>
      <c r="I1314" s="356" t="s">
        <v>15618</v>
      </c>
      <c r="J1314" s="356" t="s">
        <v>15618</v>
      </c>
      <c r="K1314" s="357"/>
      <c r="L1314" s="357"/>
      <c r="M1314" s="357"/>
      <c r="N1314" s="357"/>
      <c r="O1314" s="357"/>
      <c r="P1314" s="358"/>
      <c r="Q1314" s="35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si="187"/>
        <v>0</v>
      </c>
      <c r="Y1314" s="271"/>
      <c r="Z1314" s="271"/>
      <c r="AB1314" s="273" t="str">
        <f t="shared" si="188"/>
        <v/>
      </c>
    </row>
    <row r="1315" spans="1:28" s="272" customFormat="1" ht="20.399999999999999">
      <c r="A1315" s="214"/>
      <c r="B1315" s="215" t="s">
        <v>15618</v>
      </c>
      <c r="C1315" s="354" t="s">
        <v>15618</v>
      </c>
      <c r="D1315" s="278"/>
      <c r="E1315" s="215" t="s">
        <v>15618</v>
      </c>
      <c r="F1315" s="215" t="s">
        <v>15618</v>
      </c>
      <c r="G1315" s="215" t="s">
        <v>15618</v>
      </c>
      <c r="H1315" s="355" t="s">
        <v>15618</v>
      </c>
      <c r="I1315" s="356" t="s">
        <v>15618</v>
      </c>
      <c r="J1315" s="356" t="s">
        <v>15618</v>
      </c>
      <c r="K1315" s="357"/>
      <c r="L1315" s="357"/>
      <c r="M1315" s="357"/>
      <c r="N1315" s="357"/>
      <c r="O1315" s="357"/>
      <c r="P1315" s="358"/>
      <c r="Q1315" s="35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si="187"/>
        <v>0</v>
      </c>
      <c r="Y1315" s="271"/>
      <c r="Z1315" s="271"/>
      <c r="AB1315" s="273" t="str">
        <f t="shared" si="188"/>
        <v/>
      </c>
    </row>
    <row r="1316" spans="1:28" s="272" customFormat="1" ht="20.399999999999999">
      <c r="A1316" s="214"/>
      <c r="B1316" s="215" t="s">
        <v>15618</v>
      </c>
      <c r="C1316" s="354" t="s">
        <v>15618</v>
      </c>
      <c r="D1316" s="278"/>
      <c r="E1316" s="215" t="s">
        <v>15618</v>
      </c>
      <c r="F1316" s="215" t="s">
        <v>15618</v>
      </c>
      <c r="G1316" s="215" t="s">
        <v>15618</v>
      </c>
      <c r="H1316" s="355" t="s">
        <v>15618</v>
      </c>
      <c r="I1316" s="356" t="s">
        <v>15618</v>
      </c>
      <c r="J1316" s="356" t="s">
        <v>15618</v>
      </c>
      <c r="K1316" s="357"/>
      <c r="L1316" s="357"/>
      <c r="M1316" s="357"/>
      <c r="N1316" s="357"/>
      <c r="O1316" s="357"/>
      <c r="P1316" s="358"/>
      <c r="Q1316" s="35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si="187"/>
        <v>0</v>
      </c>
      <c r="Y1316" s="271"/>
      <c r="Z1316" s="271"/>
      <c r="AB1316" s="273" t="str">
        <f t="shared" si="188"/>
        <v/>
      </c>
    </row>
    <row r="1317" spans="1:28" s="272" customFormat="1" ht="20.399999999999999">
      <c r="A1317" s="214"/>
      <c r="B1317" s="215" t="s">
        <v>15618</v>
      </c>
      <c r="C1317" s="354" t="s">
        <v>15618</v>
      </c>
      <c r="D1317" s="278"/>
      <c r="E1317" s="215" t="s">
        <v>15618</v>
      </c>
      <c r="F1317" s="215" t="s">
        <v>15618</v>
      </c>
      <c r="G1317" s="215" t="s">
        <v>15618</v>
      </c>
      <c r="H1317" s="355" t="s">
        <v>15618</v>
      </c>
      <c r="I1317" s="356" t="s">
        <v>15618</v>
      </c>
      <c r="J1317" s="356" t="s">
        <v>15618</v>
      </c>
      <c r="K1317" s="357"/>
      <c r="L1317" s="357"/>
      <c r="M1317" s="357"/>
      <c r="N1317" s="357"/>
      <c r="O1317" s="357"/>
      <c r="P1317" s="358"/>
      <c r="Q1317" s="35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si="187"/>
        <v>0</v>
      </c>
      <c r="Y1317" s="271"/>
      <c r="Z1317" s="271"/>
      <c r="AB1317" s="273" t="str">
        <f t="shared" si="188"/>
        <v/>
      </c>
    </row>
    <row r="1318" spans="1:28" s="272" customFormat="1" ht="20.399999999999999">
      <c r="A1318" s="214"/>
      <c r="B1318" s="215" t="s">
        <v>15618</v>
      </c>
      <c r="C1318" s="354" t="s">
        <v>15618</v>
      </c>
      <c r="D1318" s="278"/>
      <c r="E1318" s="215" t="s">
        <v>15618</v>
      </c>
      <c r="F1318" s="215" t="s">
        <v>15618</v>
      </c>
      <c r="G1318" s="215" t="s">
        <v>15618</v>
      </c>
      <c r="H1318" s="355" t="s">
        <v>15618</v>
      </c>
      <c r="I1318" s="356" t="s">
        <v>15618</v>
      </c>
      <c r="J1318" s="356" t="s">
        <v>15618</v>
      </c>
      <c r="K1318" s="357"/>
      <c r="L1318" s="357"/>
      <c r="M1318" s="357"/>
      <c r="N1318" s="357"/>
      <c r="O1318" s="357"/>
      <c r="P1318" s="358"/>
      <c r="Q1318" s="35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si="187"/>
        <v>0</v>
      </c>
      <c r="Y1318" s="271"/>
      <c r="Z1318" s="271"/>
      <c r="AB1318" s="273" t="str">
        <f t="shared" si="188"/>
        <v/>
      </c>
    </row>
    <row r="1319" spans="1:28" s="272" customFormat="1" ht="20.399999999999999">
      <c r="A1319" s="214"/>
      <c r="B1319" s="215" t="s">
        <v>15618</v>
      </c>
      <c r="C1319" s="354" t="s">
        <v>15618</v>
      </c>
      <c r="D1319" s="278"/>
      <c r="E1319" s="215" t="s">
        <v>15618</v>
      </c>
      <c r="F1319" s="215" t="s">
        <v>15618</v>
      </c>
      <c r="G1319" s="215" t="s">
        <v>15618</v>
      </c>
      <c r="H1319" s="355" t="s">
        <v>15618</v>
      </c>
      <c r="I1319" s="356" t="s">
        <v>15618</v>
      </c>
      <c r="J1319" s="356" t="s">
        <v>15618</v>
      </c>
      <c r="K1319" s="357"/>
      <c r="L1319" s="357"/>
      <c r="M1319" s="357"/>
      <c r="N1319" s="357"/>
      <c r="O1319" s="357"/>
      <c r="P1319" s="358"/>
      <c r="Q1319" s="35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si="187"/>
        <v>0</v>
      </c>
      <c r="Y1319" s="271"/>
      <c r="Z1319" s="271"/>
      <c r="AB1319" s="273" t="str">
        <f t="shared" si="188"/>
        <v/>
      </c>
    </row>
    <row r="1320" spans="1:28" s="272" customFormat="1" ht="20.399999999999999">
      <c r="A1320" s="214"/>
      <c r="B1320" s="215" t="s">
        <v>15618</v>
      </c>
      <c r="C1320" s="354" t="s">
        <v>15618</v>
      </c>
      <c r="D1320" s="278"/>
      <c r="E1320" s="215" t="s">
        <v>15618</v>
      </c>
      <c r="F1320" s="215" t="s">
        <v>15618</v>
      </c>
      <c r="G1320" s="215" t="s">
        <v>15618</v>
      </c>
      <c r="H1320" s="355" t="s">
        <v>15618</v>
      </c>
      <c r="I1320" s="356" t="s">
        <v>15618</v>
      </c>
      <c r="J1320" s="356" t="s">
        <v>15618</v>
      </c>
      <c r="K1320" s="357"/>
      <c r="L1320" s="357"/>
      <c r="M1320" s="357"/>
      <c r="N1320" s="357"/>
      <c r="O1320" s="357"/>
      <c r="P1320" s="358"/>
      <c r="Q1320" s="35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si="187"/>
        <v>0</v>
      </c>
      <c r="Y1320" s="271"/>
      <c r="Z1320" s="271"/>
      <c r="AB1320" s="273" t="str">
        <f t="shared" si="188"/>
        <v/>
      </c>
    </row>
    <row r="1321" spans="1:28" s="272" customFormat="1" ht="20.399999999999999">
      <c r="A1321" s="214"/>
      <c r="B1321" s="215" t="s">
        <v>15618</v>
      </c>
      <c r="C1321" s="354" t="s">
        <v>15618</v>
      </c>
      <c r="D1321" s="278"/>
      <c r="E1321" s="215" t="s">
        <v>15618</v>
      </c>
      <c r="F1321" s="215" t="s">
        <v>15618</v>
      </c>
      <c r="G1321" s="215" t="s">
        <v>15618</v>
      </c>
      <c r="H1321" s="355" t="s">
        <v>15618</v>
      </c>
      <c r="I1321" s="356" t="s">
        <v>15618</v>
      </c>
      <c r="J1321" s="356" t="s">
        <v>15618</v>
      </c>
      <c r="K1321" s="357"/>
      <c r="L1321" s="357"/>
      <c r="M1321" s="357"/>
      <c r="N1321" s="357"/>
      <c r="O1321" s="357"/>
      <c r="P1321" s="358"/>
      <c r="Q1321" s="35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si="187"/>
        <v>0</v>
      </c>
      <c r="Y1321" s="271"/>
      <c r="Z1321" s="271"/>
      <c r="AB1321" s="273" t="str">
        <f t="shared" si="188"/>
        <v/>
      </c>
    </row>
    <row r="1322" spans="1:28" s="272" customFormat="1" ht="20.399999999999999">
      <c r="A1322" s="214"/>
      <c r="B1322" s="215" t="s">
        <v>15618</v>
      </c>
      <c r="C1322" s="354" t="s">
        <v>15618</v>
      </c>
      <c r="D1322" s="278"/>
      <c r="E1322" s="215" t="s">
        <v>15618</v>
      </c>
      <c r="F1322" s="215" t="s">
        <v>15618</v>
      </c>
      <c r="G1322" s="215" t="s">
        <v>15618</v>
      </c>
      <c r="H1322" s="355" t="s">
        <v>15618</v>
      </c>
      <c r="I1322" s="356" t="s">
        <v>15618</v>
      </c>
      <c r="J1322" s="356" t="s">
        <v>15618</v>
      </c>
      <c r="K1322" s="357"/>
      <c r="L1322" s="357"/>
      <c r="M1322" s="357"/>
      <c r="N1322" s="357"/>
      <c r="O1322" s="357"/>
      <c r="P1322" s="358"/>
      <c r="Q1322" s="35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si="187"/>
        <v>0</v>
      </c>
      <c r="Y1322" s="271"/>
      <c r="Z1322" s="271"/>
      <c r="AB1322" s="273" t="str">
        <f t="shared" si="188"/>
        <v/>
      </c>
    </row>
    <row r="1323" spans="1:28" s="272" customFormat="1" ht="20.399999999999999">
      <c r="A1323" s="214"/>
      <c r="B1323" s="215" t="s">
        <v>15618</v>
      </c>
      <c r="C1323" s="354" t="s">
        <v>15618</v>
      </c>
      <c r="D1323" s="278"/>
      <c r="E1323" s="215" t="s">
        <v>15618</v>
      </c>
      <c r="F1323" s="215" t="s">
        <v>15618</v>
      </c>
      <c r="G1323" s="215" t="s">
        <v>15618</v>
      </c>
      <c r="H1323" s="355" t="s">
        <v>15618</v>
      </c>
      <c r="I1323" s="356" t="s">
        <v>15618</v>
      </c>
      <c r="J1323" s="356" t="s">
        <v>15618</v>
      </c>
      <c r="K1323" s="357"/>
      <c r="L1323" s="357"/>
      <c r="M1323" s="357"/>
      <c r="N1323" s="357"/>
      <c r="O1323" s="357"/>
      <c r="P1323" s="358"/>
      <c r="Q1323" s="35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si="187"/>
        <v>0</v>
      </c>
      <c r="Y1323" s="271"/>
      <c r="Z1323" s="271"/>
      <c r="AB1323" s="273" t="str">
        <f t="shared" si="188"/>
        <v/>
      </c>
    </row>
    <row r="1324" spans="1:28" s="272" customFormat="1" ht="20.399999999999999">
      <c r="A1324" s="214"/>
      <c r="B1324" s="215" t="s">
        <v>15618</v>
      </c>
      <c r="C1324" s="354" t="s">
        <v>15618</v>
      </c>
      <c r="D1324" s="278"/>
      <c r="E1324" s="215" t="s">
        <v>15618</v>
      </c>
      <c r="F1324" s="215" t="s">
        <v>15618</v>
      </c>
      <c r="G1324" s="215" t="s">
        <v>15618</v>
      </c>
      <c r="H1324" s="355" t="s">
        <v>15618</v>
      </c>
      <c r="I1324" s="356" t="s">
        <v>15618</v>
      </c>
      <c r="J1324" s="356" t="s">
        <v>15618</v>
      </c>
      <c r="K1324" s="357"/>
      <c r="L1324" s="357"/>
      <c r="M1324" s="357"/>
      <c r="N1324" s="357"/>
      <c r="O1324" s="357"/>
      <c r="P1324" s="358"/>
      <c r="Q1324" s="35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si="187"/>
        <v>0</v>
      </c>
      <c r="Y1324" s="271"/>
      <c r="Z1324" s="271"/>
      <c r="AB1324" s="273" t="str">
        <f t="shared" si="188"/>
        <v/>
      </c>
    </row>
    <row r="1325" spans="1:28" s="272" customFormat="1" ht="20.399999999999999">
      <c r="A1325" s="214"/>
      <c r="B1325" s="215" t="s">
        <v>15618</v>
      </c>
      <c r="C1325" s="354" t="s">
        <v>15618</v>
      </c>
      <c r="D1325" s="278"/>
      <c r="E1325" s="215" t="s">
        <v>15618</v>
      </c>
      <c r="F1325" s="215" t="s">
        <v>15618</v>
      </c>
      <c r="G1325" s="215" t="s">
        <v>15618</v>
      </c>
      <c r="H1325" s="355" t="s">
        <v>15618</v>
      </c>
      <c r="I1325" s="356" t="s">
        <v>15618</v>
      </c>
      <c r="J1325" s="356" t="s">
        <v>15618</v>
      </c>
      <c r="K1325" s="357"/>
      <c r="L1325" s="357"/>
      <c r="M1325" s="357"/>
      <c r="N1325" s="357"/>
      <c r="O1325" s="357"/>
      <c r="P1325" s="358"/>
      <c r="Q1325" s="35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si="187"/>
        <v>0</v>
      </c>
      <c r="Y1325" s="271"/>
      <c r="Z1325" s="271"/>
      <c r="AB1325" s="273" t="str">
        <f t="shared" si="188"/>
        <v/>
      </c>
    </row>
    <row r="1326" spans="1:28" s="272" customFormat="1" ht="20.399999999999999">
      <c r="A1326" s="214"/>
      <c r="B1326" s="215" t="s">
        <v>15618</v>
      </c>
      <c r="C1326" s="354" t="s">
        <v>15618</v>
      </c>
      <c r="D1326" s="278"/>
      <c r="E1326" s="215" t="s">
        <v>15618</v>
      </c>
      <c r="F1326" s="215" t="s">
        <v>15618</v>
      </c>
      <c r="G1326" s="215" t="s">
        <v>15618</v>
      </c>
      <c r="H1326" s="355" t="s">
        <v>15618</v>
      </c>
      <c r="I1326" s="356" t="s">
        <v>15618</v>
      </c>
      <c r="J1326" s="356" t="s">
        <v>15618</v>
      </c>
      <c r="K1326" s="357"/>
      <c r="L1326" s="357"/>
      <c r="M1326" s="357"/>
      <c r="N1326" s="357"/>
      <c r="O1326" s="357"/>
      <c r="P1326" s="358"/>
      <c r="Q1326" s="35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si="187"/>
        <v>0</v>
      </c>
      <c r="Y1326" s="271"/>
      <c r="Z1326" s="271"/>
      <c r="AB1326" s="273" t="str">
        <f t="shared" si="188"/>
        <v/>
      </c>
    </row>
    <row r="1327" spans="1:28" s="272" customFormat="1" ht="20.399999999999999">
      <c r="A1327" s="214"/>
      <c r="B1327" s="215" t="s">
        <v>15618</v>
      </c>
      <c r="C1327" s="354" t="s">
        <v>15618</v>
      </c>
      <c r="D1327" s="278"/>
      <c r="E1327" s="215" t="s">
        <v>15618</v>
      </c>
      <c r="F1327" s="215" t="s">
        <v>15618</v>
      </c>
      <c r="G1327" s="215" t="s">
        <v>15618</v>
      </c>
      <c r="H1327" s="355" t="s">
        <v>15618</v>
      </c>
      <c r="I1327" s="356" t="s">
        <v>15618</v>
      </c>
      <c r="J1327" s="356" t="s">
        <v>15618</v>
      </c>
      <c r="K1327" s="357"/>
      <c r="L1327" s="357"/>
      <c r="M1327" s="357"/>
      <c r="N1327" s="357"/>
      <c r="O1327" s="357"/>
      <c r="P1327" s="358"/>
      <c r="Q1327" s="35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si="187"/>
        <v>0</v>
      </c>
      <c r="Y1327" s="271"/>
      <c r="Z1327" s="271"/>
      <c r="AB1327" s="273" t="str">
        <f t="shared" si="188"/>
        <v/>
      </c>
    </row>
    <row r="1328" spans="1:28" s="272" customFormat="1" ht="20.399999999999999">
      <c r="A1328" s="214"/>
      <c r="B1328" s="215" t="s">
        <v>15618</v>
      </c>
      <c r="C1328" s="354" t="s">
        <v>15618</v>
      </c>
      <c r="D1328" s="278"/>
      <c r="E1328" s="215" t="s">
        <v>15618</v>
      </c>
      <c r="F1328" s="215" t="s">
        <v>15618</v>
      </c>
      <c r="G1328" s="215" t="s">
        <v>15618</v>
      </c>
      <c r="H1328" s="355" t="s">
        <v>15618</v>
      </c>
      <c r="I1328" s="356" t="s">
        <v>15618</v>
      </c>
      <c r="J1328" s="356" t="s">
        <v>15618</v>
      </c>
      <c r="K1328" s="357"/>
      <c r="L1328" s="357"/>
      <c r="M1328" s="357"/>
      <c r="N1328" s="357"/>
      <c r="O1328" s="357"/>
      <c r="P1328" s="358"/>
      <c r="Q1328" s="35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si="187"/>
        <v>0</v>
      </c>
      <c r="Y1328" s="271"/>
      <c r="Z1328" s="271"/>
      <c r="AB1328" s="273" t="str">
        <f t="shared" si="188"/>
        <v/>
      </c>
    </row>
    <row r="1329" spans="1:28" s="272" customFormat="1" ht="20.399999999999999">
      <c r="A1329" s="214"/>
      <c r="B1329" s="215" t="s">
        <v>15618</v>
      </c>
      <c r="C1329" s="354" t="s">
        <v>15618</v>
      </c>
      <c r="D1329" s="278"/>
      <c r="E1329" s="215" t="s">
        <v>15618</v>
      </c>
      <c r="F1329" s="215" t="s">
        <v>15618</v>
      </c>
      <c r="G1329" s="215" t="s">
        <v>15618</v>
      </c>
      <c r="H1329" s="355" t="s">
        <v>15618</v>
      </c>
      <c r="I1329" s="356" t="s">
        <v>15618</v>
      </c>
      <c r="J1329" s="356" t="s">
        <v>15618</v>
      </c>
      <c r="K1329" s="357"/>
      <c r="L1329" s="357"/>
      <c r="M1329" s="357"/>
      <c r="N1329" s="357"/>
      <c r="O1329" s="357"/>
      <c r="P1329" s="358"/>
      <c r="Q1329" s="35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si="187"/>
        <v>0</v>
      </c>
      <c r="Y1329" s="271"/>
      <c r="Z1329" s="271"/>
      <c r="AB1329" s="273" t="str">
        <f t="shared" si="188"/>
        <v/>
      </c>
    </row>
    <row r="1330" spans="1:28" s="272" customFormat="1" ht="20.399999999999999">
      <c r="A1330" s="214"/>
      <c r="B1330" s="215" t="s">
        <v>15618</v>
      </c>
      <c r="C1330" s="354" t="s">
        <v>15618</v>
      </c>
      <c r="D1330" s="278"/>
      <c r="E1330" s="215" t="s">
        <v>15618</v>
      </c>
      <c r="F1330" s="215" t="s">
        <v>15618</v>
      </c>
      <c r="G1330" s="215" t="s">
        <v>15618</v>
      </c>
      <c r="H1330" s="355" t="s">
        <v>15618</v>
      </c>
      <c r="I1330" s="356" t="s">
        <v>15618</v>
      </c>
      <c r="J1330" s="356" t="s">
        <v>15618</v>
      </c>
      <c r="K1330" s="357"/>
      <c r="L1330" s="357"/>
      <c r="M1330" s="357"/>
      <c r="N1330" s="357"/>
      <c r="O1330" s="357"/>
      <c r="P1330" s="358"/>
      <c r="Q1330" s="35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si="187"/>
        <v>0</v>
      </c>
      <c r="Y1330" s="271"/>
      <c r="Z1330" s="271"/>
      <c r="AB1330" s="273" t="str">
        <f t="shared" si="188"/>
        <v/>
      </c>
    </row>
    <row r="1331" spans="1:28" s="272" customFormat="1" ht="20.399999999999999">
      <c r="A1331" s="214"/>
      <c r="B1331" s="215" t="s">
        <v>15618</v>
      </c>
      <c r="C1331" s="354" t="s">
        <v>15618</v>
      </c>
      <c r="D1331" s="278"/>
      <c r="E1331" s="215" t="s">
        <v>15618</v>
      </c>
      <c r="F1331" s="215" t="s">
        <v>15618</v>
      </c>
      <c r="G1331" s="215" t="s">
        <v>15618</v>
      </c>
      <c r="H1331" s="355" t="s">
        <v>15618</v>
      </c>
      <c r="I1331" s="356" t="s">
        <v>15618</v>
      </c>
      <c r="J1331" s="356" t="s">
        <v>15618</v>
      </c>
      <c r="K1331" s="357"/>
      <c r="L1331" s="357"/>
      <c r="M1331" s="357"/>
      <c r="N1331" s="357"/>
      <c r="O1331" s="357"/>
      <c r="P1331" s="358"/>
      <c r="Q1331" s="35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si="187"/>
        <v>0</v>
      </c>
      <c r="Y1331" s="271"/>
      <c r="Z1331" s="271"/>
      <c r="AB1331" s="273" t="str">
        <f t="shared" si="188"/>
        <v/>
      </c>
    </row>
    <row r="1332" spans="1:28" s="272" customFormat="1" ht="20.399999999999999">
      <c r="A1332" s="214"/>
      <c r="B1332" s="215" t="s">
        <v>15618</v>
      </c>
      <c r="C1332" s="354" t="s">
        <v>15618</v>
      </c>
      <c r="D1332" s="278"/>
      <c r="E1332" s="215" t="s">
        <v>15618</v>
      </c>
      <c r="F1332" s="215" t="s">
        <v>15618</v>
      </c>
      <c r="G1332" s="215" t="s">
        <v>15618</v>
      </c>
      <c r="H1332" s="355" t="s">
        <v>15618</v>
      </c>
      <c r="I1332" s="356" t="s">
        <v>15618</v>
      </c>
      <c r="J1332" s="356" t="s">
        <v>15618</v>
      </c>
      <c r="K1332" s="357"/>
      <c r="L1332" s="357"/>
      <c r="M1332" s="357"/>
      <c r="N1332" s="357"/>
      <c r="O1332" s="357"/>
      <c r="P1332" s="358"/>
      <c r="Q1332" s="35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si="187"/>
        <v>0</v>
      </c>
      <c r="Y1332" s="271"/>
      <c r="Z1332" s="271"/>
      <c r="AB1332" s="273" t="str">
        <f t="shared" si="188"/>
        <v/>
      </c>
    </row>
    <row r="1333" spans="1:28" s="272" customFormat="1" ht="20.399999999999999">
      <c r="A1333" s="214"/>
      <c r="B1333" s="215" t="s">
        <v>15618</v>
      </c>
      <c r="C1333" s="354" t="s">
        <v>15618</v>
      </c>
      <c r="D1333" s="278"/>
      <c r="E1333" s="215" t="s">
        <v>15618</v>
      </c>
      <c r="F1333" s="215" t="s">
        <v>15618</v>
      </c>
      <c r="G1333" s="215" t="s">
        <v>15618</v>
      </c>
      <c r="H1333" s="355" t="s">
        <v>15618</v>
      </c>
      <c r="I1333" s="356" t="s">
        <v>15618</v>
      </c>
      <c r="J1333" s="356" t="s">
        <v>15618</v>
      </c>
      <c r="K1333" s="357"/>
      <c r="L1333" s="357"/>
      <c r="M1333" s="357"/>
      <c r="N1333" s="357"/>
      <c r="O1333" s="357"/>
      <c r="P1333" s="358"/>
      <c r="Q1333" s="35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si="187"/>
        <v>0</v>
      </c>
      <c r="Y1333" s="271"/>
      <c r="Z1333" s="271"/>
      <c r="AB1333" s="273" t="str">
        <f t="shared" si="188"/>
        <v/>
      </c>
    </row>
    <row r="1334" spans="1:28" s="272" customFormat="1" ht="20.399999999999999">
      <c r="A1334" s="214"/>
      <c r="B1334" s="215" t="s">
        <v>15618</v>
      </c>
      <c r="C1334" s="354" t="s">
        <v>15618</v>
      </c>
      <c r="D1334" s="278"/>
      <c r="E1334" s="215" t="s">
        <v>15618</v>
      </c>
      <c r="F1334" s="215" t="s">
        <v>15618</v>
      </c>
      <c r="G1334" s="215" t="s">
        <v>15618</v>
      </c>
      <c r="H1334" s="355" t="s">
        <v>15618</v>
      </c>
      <c r="I1334" s="356" t="s">
        <v>15618</v>
      </c>
      <c r="J1334" s="356" t="s">
        <v>15618</v>
      </c>
      <c r="K1334" s="357"/>
      <c r="L1334" s="357"/>
      <c r="M1334" s="357"/>
      <c r="N1334" s="357"/>
      <c r="O1334" s="357"/>
      <c r="P1334" s="358"/>
      <c r="Q1334" s="35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si="187"/>
        <v>0</v>
      </c>
      <c r="Y1334" s="271"/>
      <c r="Z1334" s="271"/>
      <c r="AB1334" s="273" t="str">
        <f t="shared" si="188"/>
        <v/>
      </c>
    </row>
    <row r="1335" spans="1:28" s="272" customFormat="1" ht="20.399999999999999">
      <c r="A1335" s="214"/>
      <c r="B1335" s="215" t="s">
        <v>15618</v>
      </c>
      <c r="C1335" s="354" t="s">
        <v>15618</v>
      </c>
      <c r="D1335" s="278"/>
      <c r="E1335" s="215" t="s">
        <v>15618</v>
      </c>
      <c r="F1335" s="215" t="s">
        <v>15618</v>
      </c>
      <c r="G1335" s="215" t="s">
        <v>15618</v>
      </c>
      <c r="H1335" s="355" t="s">
        <v>15618</v>
      </c>
      <c r="I1335" s="356" t="s">
        <v>15618</v>
      </c>
      <c r="J1335" s="356" t="s">
        <v>15618</v>
      </c>
      <c r="K1335" s="357"/>
      <c r="L1335" s="357"/>
      <c r="M1335" s="357"/>
      <c r="N1335" s="357"/>
      <c r="O1335" s="357"/>
      <c r="P1335" s="358"/>
      <c r="Q1335" s="35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si="187"/>
        <v>0</v>
      </c>
      <c r="Y1335" s="271"/>
      <c r="Z1335" s="271"/>
      <c r="AB1335" s="273" t="str">
        <f t="shared" si="188"/>
        <v/>
      </c>
    </row>
    <row r="1336" spans="1:28" s="272" customFormat="1" ht="20.399999999999999">
      <c r="A1336" s="214"/>
      <c r="B1336" s="215" t="s">
        <v>15618</v>
      </c>
      <c r="C1336" s="354" t="s">
        <v>15618</v>
      </c>
      <c r="D1336" s="278"/>
      <c r="E1336" s="215" t="s">
        <v>15618</v>
      </c>
      <c r="F1336" s="215" t="s">
        <v>15618</v>
      </c>
      <c r="G1336" s="215" t="s">
        <v>15618</v>
      </c>
      <c r="H1336" s="355" t="s">
        <v>15618</v>
      </c>
      <c r="I1336" s="356" t="s">
        <v>15618</v>
      </c>
      <c r="J1336" s="356" t="s">
        <v>15618</v>
      </c>
      <c r="K1336" s="357"/>
      <c r="L1336" s="357"/>
      <c r="M1336" s="357"/>
      <c r="N1336" s="357"/>
      <c r="O1336" s="357"/>
      <c r="P1336" s="358"/>
      <c r="Q1336" s="35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si="187"/>
        <v>0</v>
      </c>
      <c r="Y1336" s="271"/>
      <c r="Z1336" s="271"/>
      <c r="AB1336" s="273" t="str">
        <f t="shared" si="188"/>
        <v/>
      </c>
    </row>
    <row r="1337" spans="1:28" s="272" customFormat="1" ht="20.399999999999999">
      <c r="A1337" s="214"/>
      <c r="B1337" s="215" t="s">
        <v>15618</v>
      </c>
      <c r="C1337" s="354" t="s">
        <v>15618</v>
      </c>
      <c r="D1337" s="278"/>
      <c r="E1337" s="215" t="s">
        <v>15618</v>
      </c>
      <c r="F1337" s="215" t="s">
        <v>15618</v>
      </c>
      <c r="G1337" s="215" t="s">
        <v>15618</v>
      </c>
      <c r="H1337" s="355" t="s">
        <v>15618</v>
      </c>
      <c r="I1337" s="356" t="s">
        <v>15618</v>
      </c>
      <c r="J1337" s="356" t="s">
        <v>15618</v>
      </c>
      <c r="K1337" s="357"/>
      <c r="L1337" s="357"/>
      <c r="M1337" s="357"/>
      <c r="N1337" s="357"/>
      <c r="O1337" s="357"/>
      <c r="P1337" s="358"/>
      <c r="Q1337" s="35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si="187"/>
        <v>0</v>
      </c>
      <c r="Y1337" s="271"/>
      <c r="Z1337" s="271"/>
      <c r="AB1337" s="273" t="str">
        <f t="shared" si="188"/>
        <v/>
      </c>
    </row>
    <row r="1338" spans="1:28" s="272" customFormat="1" ht="20.399999999999999">
      <c r="A1338" s="214"/>
      <c r="B1338" s="215" t="s">
        <v>15618</v>
      </c>
      <c r="C1338" s="354" t="s">
        <v>15618</v>
      </c>
      <c r="D1338" s="278"/>
      <c r="E1338" s="215" t="s">
        <v>15618</v>
      </c>
      <c r="F1338" s="215" t="s">
        <v>15618</v>
      </c>
      <c r="G1338" s="215" t="s">
        <v>15618</v>
      </c>
      <c r="H1338" s="355" t="s">
        <v>15618</v>
      </c>
      <c r="I1338" s="356" t="s">
        <v>15618</v>
      </c>
      <c r="J1338" s="356" t="s">
        <v>15618</v>
      </c>
      <c r="K1338" s="357"/>
      <c r="L1338" s="357"/>
      <c r="M1338" s="357"/>
      <c r="N1338" s="357"/>
      <c r="O1338" s="357"/>
      <c r="P1338" s="358"/>
      <c r="Q1338" s="359"/>
      <c r="R1338" s="215" t="str">
        <f ca="1">IF(ISERROR($V1338),"",OFFSET('Smelter Look-up'!$C$4,$V1338-4,0)&amp;"")</f>
        <v/>
      </c>
      <c r="S1338" s="222" t="str">
        <f t="shared" ref="S1338" ca="1" si="189">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 si="190">IF(AND(C1338="Smelter not listed",OR(LEN(D1338)=0,LEN(E1338)=0)),1,0)</f>
        <v>0</v>
      </c>
      <c r="Y1338" s="271"/>
      <c r="Z1338" s="271"/>
      <c r="AB1338" s="273" t="str">
        <f t="shared" ref="AB1338" si="191">B1338&amp;C1338</f>
        <v/>
      </c>
    </row>
    <row r="1339" spans="1:28" s="272" customFormat="1" ht="20.399999999999999">
      <c r="A1339" s="214"/>
      <c r="B1339" s="215" t="s">
        <v>15618</v>
      </c>
      <c r="C1339" s="354" t="s">
        <v>15618</v>
      </c>
      <c r="D1339" s="278"/>
      <c r="E1339" s="215" t="s">
        <v>15618</v>
      </c>
      <c r="F1339" s="215" t="s">
        <v>15618</v>
      </c>
      <c r="G1339" s="215" t="s">
        <v>15618</v>
      </c>
      <c r="H1339" s="355" t="s">
        <v>15618</v>
      </c>
      <c r="I1339" s="356" t="s">
        <v>15618</v>
      </c>
      <c r="J1339" s="356" t="s">
        <v>15618</v>
      </c>
      <c r="K1339" s="357"/>
      <c r="L1339" s="357"/>
      <c r="M1339" s="357"/>
      <c r="N1339" s="357"/>
      <c r="O1339" s="357"/>
      <c r="P1339" s="358"/>
      <c r="Q1339" s="359"/>
      <c r="R1339" s="215" t="str">
        <f ca="1">IF(ISERROR($V1339),"",OFFSET('Smelter Look-up'!$C$4,$V1339-4,0)&amp;"")</f>
        <v/>
      </c>
      <c r="S1339" s="222" t="str">
        <f t="shared" ref="S1339:S1370" ca="1" si="192">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X1370" si="193">IF(AND(C1339="Smelter not listed",OR(LEN(D1339)=0,LEN(E1339)=0)),1,0)</f>
        <v>0</v>
      </c>
      <c r="Y1339" s="271"/>
      <c r="Z1339" s="271"/>
      <c r="AB1339" s="273" t="str">
        <f t="shared" ref="AB1339:AB1370" si="194">B1339&amp;C1339</f>
        <v/>
      </c>
    </row>
    <row r="1340" spans="1:28" s="272" customFormat="1" ht="20.399999999999999">
      <c r="A1340" s="214"/>
      <c r="B1340" s="215" t="s">
        <v>15618</v>
      </c>
      <c r="C1340" s="354" t="s">
        <v>15618</v>
      </c>
      <c r="D1340" s="278"/>
      <c r="E1340" s="215" t="s">
        <v>15618</v>
      </c>
      <c r="F1340" s="215" t="s">
        <v>15618</v>
      </c>
      <c r="G1340" s="215" t="s">
        <v>15618</v>
      </c>
      <c r="H1340" s="355" t="s">
        <v>15618</v>
      </c>
      <c r="I1340" s="356" t="s">
        <v>15618</v>
      </c>
      <c r="J1340" s="356" t="s">
        <v>15618</v>
      </c>
      <c r="K1340" s="357"/>
      <c r="L1340" s="357"/>
      <c r="M1340" s="357"/>
      <c r="N1340" s="357"/>
      <c r="O1340" s="357"/>
      <c r="P1340" s="358"/>
      <c r="Q1340" s="35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si="193"/>
        <v>0</v>
      </c>
      <c r="Y1340" s="271"/>
      <c r="Z1340" s="271"/>
      <c r="AB1340" s="273" t="str">
        <f t="shared" si="194"/>
        <v/>
      </c>
    </row>
    <row r="1341" spans="1:28" s="272" customFormat="1" ht="20.399999999999999">
      <c r="A1341" s="214"/>
      <c r="B1341" s="215" t="s">
        <v>15618</v>
      </c>
      <c r="C1341" s="354" t="s">
        <v>15618</v>
      </c>
      <c r="D1341" s="278"/>
      <c r="E1341" s="215" t="s">
        <v>15618</v>
      </c>
      <c r="F1341" s="215" t="s">
        <v>15618</v>
      </c>
      <c r="G1341" s="215" t="s">
        <v>15618</v>
      </c>
      <c r="H1341" s="355" t="s">
        <v>15618</v>
      </c>
      <c r="I1341" s="356" t="s">
        <v>15618</v>
      </c>
      <c r="J1341" s="356" t="s">
        <v>15618</v>
      </c>
      <c r="K1341" s="357"/>
      <c r="L1341" s="357"/>
      <c r="M1341" s="357"/>
      <c r="N1341" s="357"/>
      <c r="O1341" s="357"/>
      <c r="P1341" s="358"/>
      <c r="Q1341" s="35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si="193"/>
        <v>0</v>
      </c>
      <c r="Y1341" s="271"/>
      <c r="Z1341" s="271"/>
      <c r="AB1341" s="273" t="str">
        <f t="shared" si="194"/>
        <v/>
      </c>
    </row>
    <row r="1342" spans="1:28" s="272" customFormat="1" ht="20.399999999999999">
      <c r="A1342" s="214"/>
      <c r="B1342" s="215" t="s">
        <v>15618</v>
      </c>
      <c r="C1342" s="354" t="s">
        <v>15618</v>
      </c>
      <c r="D1342" s="278"/>
      <c r="E1342" s="215" t="s">
        <v>15618</v>
      </c>
      <c r="F1342" s="215" t="s">
        <v>15618</v>
      </c>
      <c r="G1342" s="215" t="s">
        <v>15618</v>
      </c>
      <c r="H1342" s="355" t="s">
        <v>15618</v>
      </c>
      <c r="I1342" s="356" t="s">
        <v>15618</v>
      </c>
      <c r="J1342" s="356" t="s">
        <v>15618</v>
      </c>
      <c r="K1342" s="357"/>
      <c r="L1342" s="357"/>
      <c r="M1342" s="357"/>
      <c r="N1342" s="357"/>
      <c r="O1342" s="357"/>
      <c r="P1342" s="358"/>
      <c r="Q1342" s="35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si="193"/>
        <v>0</v>
      </c>
      <c r="Y1342" s="271"/>
      <c r="Z1342" s="271"/>
      <c r="AB1342" s="273" t="str">
        <f t="shared" si="194"/>
        <v/>
      </c>
    </row>
    <row r="1343" spans="1:28" s="272" customFormat="1" ht="20.399999999999999">
      <c r="A1343" s="214"/>
      <c r="B1343" s="215" t="s">
        <v>15618</v>
      </c>
      <c r="C1343" s="354" t="s">
        <v>15618</v>
      </c>
      <c r="D1343" s="278"/>
      <c r="E1343" s="215" t="s">
        <v>15618</v>
      </c>
      <c r="F1343" s="215" t="s">
        <v>15618</v>
      </c>
      <c r="G1343" s="215" t="s">
        <v>15618</v>
      </c>
      <c r="H1343" s="355" t="s">
        <v>15618</v>
      </c>
      <c r="I1343" s="356" t="s">
        <v>15618</v>
      </c>
      <c r="J1343" s="356" t="s">
        <v>15618</v>
      </c>
      <c r="K1343" s="357"/>
      <c r="L1343" s="357"/>
      <c r="M1343" s="357"/>
      <c r="N1343" s="357"/>
      <c r="O1343" s="357"/>
      <c r="P1343" s="358"/>
      <c r="Q1343" s="35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si="193"/>
        <v>0</v>
      </c>
      <c r="Y1343" s="271"/>
      <c r="Z1343" s="271"/>
      <c r="AB1343" s="273" t="str">
        <f t="shared" si="194"/>
        <v/>
      </c>
    </row>
    <row r="1344" spans="1:28" s="272" customFormat="1" ht="20.399999999999999">
      <c r="A1344" s="214"/>
      <c r="B1344" s="215" t="s">
        <v>15618</v>
      </c>
      <c r="C1344" s="354" t="s">
        <v>15618</v>
      </c>
      <c r="D1344" s="278"/>
      <c r="E1344" s="215" t="s">
        <v>15618</v>
      </c>
      <c r="F1344" s="215" t="s">
        <v>15618</v>
      </c>
      <c r="G1344" s="215" t="s">
        <v>15618</v>
      </c>
      <c r="H1344" s="355" t="s">
        <v>15618</v>
      </c>
      <c r="I1344" s="356" t="s">
        <v>15618</v>
      </c>
      <c r="J1344" s="356" t="s">
        <v>15618</v>
      </c>
      <c r="K1344" s="357"/>
      <c r="L1344" s="357"/>
      <c r="M1344" s="357"/>
      <c r="N1344" s="357"/>
      <c r="O1344" s="357"/>
      <c r="P1344" s="358"/>
      <c r="Q1344" s="35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si="193"/>
        <v>0</v>
      </c>
      <c r="Y1344" s="271"/>
      <c r="Z1344" s="271"/>
      <c r="AB1344" s="273" t="str">
        <f t="shared" si="194"/>
        <v/>
      </c>
    </row>
    <row r="1345" spans="1:28" s="272" customFormat="1" ht="20.399999999999999">
      <c r="A1345" s="214"/>
      <c r="B1345" s="215" t="s">
        <v>15618</v>
      </c>
      <c r="C1345" s="354" t="s">
        <v>15618</v>
      </c>
      <c r="D1345" s="278"/>
      <c r="E1345" s="215" t="s">
        <v>15618</v>
      </c>
      <c r="F1345" s="215" t="s">
        <v>15618</v>
      </c>
      <c r="G1345" s="215" t="s">
        <v>15618</v>
      </c>
      <c r="H1345" s="355" t="s">
        <v>15618</v>
      </c>
      <c r="I1345" s="356" t="s">
        <v>15618</v>
      </c>
      <c r="J1345" s="356" t="s">
        <v>15618</v>
      </c>
      <c r="K1345" s="357"/>
      <c r="L1345" s="357"/>
      <c r="M1345" s="357"/>
      <c r="N1345" s="357"/>
      <c r="O1345" s="357"/>
      <c r="P1345" s="358"/>
      <c r="Q1345" s="35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si="193"/>
        <v>0</v>
      </c>
      <c r="Y1345" s="271"/>
      <c r="Z1345" s="271"/>
      <c r="AB1345" s="273" t="str">
        <f t="shared" si="194"/>
        <v/>
      </c>
    </row>
    <row r="1346" spans="1:28" s="272" customFormat="1" ht="20.399999999999999">
      <c r="A1346" s="214"/>
      <c r="B1346" s="215" t="s">
        <v>15618</v>
      </c>
      <c r="C1346" s="354" t="s">
        <v>15618</v>
      </c>
      <c r="D1346" s="278"/>
      <c r="E1346" s="215" t="s">
        <v>15618</v>
      </c>
      <c r="F1346" s="215" t="s">
        <v>15618</v>
      </c>
      <c r="G1346" s="215" t="s">
        <v>15618</v>
      </c>
      <c r="H1346" s="355" t="s">
        <v>15618</v>
      </c>
      <c r="I1346" s="356" t="s">
        <v>15618</v>
      </c>
      <c r="J1346" s="356" t="s">
        <v>15618</v>
      </c>
      <c r="K1346" s="357"/>
      <c r="L1346" s="357"/>
      <c r="M1346" s="357"/>
      <c r="N1346" s="357"/>
      <c r="O1346" s="357"/>
      <c r="P1346" s="358"/>
      <c r="Q1346" s="35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si="193"/>
        <v>0</v>
      </c>
      <c r="Y1346" s="271"/>
      <c r="Z1346" s="271"/>
      <c r="AB1346" s="273" t="str">
        <f t="shared" si="194"/>
        <v/>
      </c>
    </row>
    <row r="1347" spans="1:28" s="272" customFormat="1" ht="20.399999999999999">
      <c r="A1347" s="214"/>
      <c r="B1347" s="215" t="s">
        <v>15618</v>
      </c>
      <c r="C1347" s="354" t="s">
        <v>15618</v>
      </c>
      <c r="D1347" s="278"/>
      <c r="E1347" s="215" t="s">
        <v>15618</v>
      </c>
      <c r="F1347" s="215" t="s">
        <v>15618</v>
      </c>
      <c r="G1347" s="215" t="s">
        <v>15618</v>
      </c>
      <c r="H1347" s="355" t="s">
        <v>15618</v>
      </c>
      <c r="I1347" s="356" t="s">
        <v>15618</v>
      </c>
      <c r="J1347" s="356" t="s">
        <v>15618</v>
      </c>
      <c r="K1347" s="357"/>
      <c r="L1347" s="357"/>
      <c r="M1347" s="357"/>
      <c r="N1347" s="357"/>
      <c r="O1347" s="357"/>
      <c r="P1347" s="358"/>
      <c r="Q1347" s="35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si="193"/>
        <v>0</v>
      </c>
      <c r="Y1347" s="271"/>
      <c r="Z1347" s="271"/>
      <c r="AB1347" s="273" t="str">
        <f t="shared" si="194"/>
        <v/>
      </c>
    </row>
    <row r="1348" spans="1:28" s="272" customFormat="1" ht="20.399999999999999">
      <c r="A1348" s="214"/>
      <c r="B1348" s="215" t="s">
        <v>15618</v>
      </c>
      <c r="C1348" s="354" t="s">
        <v>15618</v>
      </c>
      <c r="D1348" s="278"/>
      <c r="E1348" s="215" t="s">
        <v>15618</v>
      </c>
      <c r="F1348" s="215" t="s">
        <v>15618</v>
      </c>
      <c r="G1348" s="215" t="s">
        <v>15618</v>
      </c>
      <c r="H1348" s="355" t="s">
        <v>15618</v>
      </c>
      <c r="I1348" s="356" t="s">
        <v>15618</v>
      </c>
      <c r="J1348" s="356" t="s">
        <v>15618</v>
      </c>
      <c r="K1348" s="357"/>
      <c r="L1348" s="357"/>
      <c r="M1348" s="357"/>
      <c r="N1348" s="357"/>
      <c r="O1348" s="357"/>
      <c r="P1348" s="358"/>
      <c r="Q1348" s="35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si="193"/>
        <v>0</v>
      </c>
      <c r="Y1348" s="271"/>
      <c r="Z1348" s="271"/>
      <c r="AB1348" s="273" t="str">
        <f t="shared" si="194"/>
        <v/>
      </c>
    </row>
    <row r="1349" spans="1:28" s="272" customFormat="1" ht="20.399999999999999">
      <c r="A1349" s="214"/>
      <c r="B1349" s="215" t="s">
        <v>15618</v>
      </c>
      <c r="C1349" s="354" t="s">
        <v>15618</v>
      </c>
      <c r="D1349" s="278"/>
      <c r="E1349" s="215" t="s">
        <v>15618</v>
      </c>
      <c r="F1349" s="215" t="s">
        <v>15618</v>
      </c>
      <c r="G1349" s="215" t="s">
        <v>15618</v>
      </c>
      <c r="H1349" s="355" t="s">
        <v>15618</v>
      </c>
      <c r="I1349" s="356" t="s">
        <v>15618</v>
      </c>
      <c r="J1349" s="356" t="s">
        <v>15618</v>
      </c>
      <c r="K1349" s="357"/>
      <c r="L1349" s="357"/>
      <c r="M1349" s="357"/>
      <c r="N1349" s="357"/>
      <c r="O1349" s="357"/>
      <c r="P1349" s="358"/>
      <c r="Q1349" s="35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si="193"/>
        <v>0</v>
      </c>
      <c r="Y1349" s="271"/>
      <c r="Z1349" s="271"/>
      <c r="AB1349" s="273" t="str">
        <f t="shared" si="194"/>
        <v/>
      </c>
    </row>
    <row r="1350" spans="1:28" s="272" customFormat="1" ht="20.399999999999999">
      <c r="A1350" s="214"/>
      <c r="B1350" s="215" t="s">
        <v>15618</v>
      </c>
      <c r="C1350" s="354" t="s">
        <v>15618</v>
      </c>
      <c r="D1350" s="278"/>
      <c r="E1350" s="215" t="s">
        <v>15618</v>
      </c>
      <c r="F1350" s="215" t="s">
        <v>15618</v>
      </c>
      <c r="G1350" s="215" t="s">
        <v>15618</v>
      </c>
      <c r="H1350" s="355" t="s">
        <v>15618</v>
      </c>
      <c r="I1350" s="356" t="s">
        <v>15618</v>
      </c>
      <c r="J1350" s="356" t="s">
        <v>15618</v>
      </c>
      <c r="K1350" s="357"/>
      <c r="L1350" s="357"/>
      <c r="M1350" s="357"/>
      <c r="N1350" s="357"/>
      <c r="O1350" s="357"/>
      <c r="P1350" s="358"/>
      <c r="Q1350" s="35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si="193"/>
        <v>0</v>
      </c>
      <c r="Y1350" s="271"/>
      <c r="Z1350" s="271"/>
      <c r="AB1350" s="273" t="str">
        <f t="shared" si="194"/>
        <v/>
      </c>
    </row>
    <row r="1351" spans="1:28" s="272" customFormat="1" ht="20.399999999999999">
      <c r="A1351" s="214"/>
      <c r="B1351" s="215" t="s">
        <v>15618</v>
      </c>
      <c r="C1351" s="354" t="s">
        <v>15618</v>
      </c>
      <c r="D1351" s="278"/>
      <c r="E1351" s="215" t="s">
        <v>15618</v>
      </c>
      <c r="F1351" s="215" t="s">
        <v>15618</v>
      </c>
      <c r="G1351" s="215" t="s">
        <v>15618</v>
      </c>
      <c r="H1351" s="355" t="s">
        <v>15618</v>
      </c>
      <c r="I1351" s="356" t="s">
        <v>15618</v>
      </c>
      <c r="J1351" s="356" t="s">
        <v>15618</v>
      </c>
      <c r="K1351" s="357"/>
      <c r="L1351" s="357"/>
      <c r="M1351" s="357"/>
      <c r="N1351" s="357"/>
      <c r="O1351" s="357"/>
      <c r="P1351" s="358"/>
      <c r="Q1351" s="35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si="193"/>
        <v>0</v>
      </c>
      <c r="Y1351" s="271"/>
      <c r="Z1351" s="271"/>
      <c r="AB1351" s="273" t="str">
        <f t="shared" si="194"/>
        <v/>
      </c>
    </row>
    <row r="1352" spans="1:28" s="272" customFormat="1" ht="20.399999999999999">
      <c r="A1352" s="214"/>
      <c r="B1352" s="215" t="s">
        <v>15618</v>
      </c>
      <c r="C1352" s="354" t="s">
        <v>15618</v>
      </c>
      <c r="D1352" s="278"/>
      <c r="E1352" s="215" t="s">
        <v>15618</v>
      </c>
      <c r="F1352" s="215" t="s">
        <v>15618</v>
      </c>
      <c r="G1352" s="215" t="s">
        <v>15618</v>
      </c>
      <c r="H1352" s="355" t="s">
        <v>15618</v>
      </c>
      <c r="I1352" s="356" t="s">
        <v>15618</v>
      </c>
      <c r="J1352" s="356" t="s">
        <v>15618</v>
      </c>
      <c r="K1352" s="357"/>
      <c r="L1352" s="357"/>
      <c r="M1352" s="357"/>
      <c r="N1352" s="357"/>
      <c r="O1352" s="357"/>
      <c r="P1352" s="358"/>
      <c r="Q1352" s="35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si="193"/>
        <v>0</v>
      </c>
      <c r="Y1352" s="271"/>
      <c r="Z1352" s="271"/>
      <c r="AB1352" s="273" t="str">
        <f t="shared" si="194"/>
        <v/>
      </c>
    </row>
    <row r="1353" spans="1:28" s="272" customFormat="1" ht="20.399999999999999">
      <c r="A1353" s="214"/>
      <c r="B1353" s="215" t="s">
        <v>15618</v>
      </c>
      <c r="C1353" s="354" t="s">
        <v>15618</v>
      </c>
      <c r="D1353" s="278"/>
      <c r="E1353" s="215" t="s">
        <v>15618</v>
      </c>
      <c r="F1353" s="215" t="s">
        <v>15618</v>
      </c>
      <c r="G1353" s="215" t="s">
        <v>15618</v>
      </c>
      <c r="H1353" s="355" t="s">
        <v>15618</v>
      </c>
      <c r="I1353" s="356" t="s">
        <v>15618</v>
      </c>
      <c r="J1353" s="356" t="s">
        <v>15618</v>
      </c>
      <c r="K1353" s="357"/>
      <c r="L1353" s="357"/>
      <c r="M1353" s="357"/>
      <c r="N1353" s="357"/>
      <c r="O1353" s="357"/>
      <c r="P1353" s="358"/>
      <c r="Q1353" s="35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si="193"/>
        <v>0</v>
      </c>
      <c r="Y1353" s="271"/>
      <c r="Z1353" s="271"/>
      <c r="AB1353" s="273" t="str">
        <f t="shared" si="194"/>
        <v/>
      </c>
    </row>
    <row r="1354" spans="1:28" s="272" customFormat="1" ht="20.399999999999999">
      <c r="A1354" s="214"/>
      <c r="B1354" s="215" t="s">
        <v>15618</v>
      </c>
      <c r="C1354" s="354" t="s">
        <v>15618</v>
      </c>
      <c r="D1354" s="278"/>
      <c r="E1354" s="215" t="s">
        <v>15618</v>
      </c>
      <c r="F1354" s="215" t="s">
        <v>15618</v>
      </c>
      <c r="G1354" s="215" t="s">
        <v>15618</v>
      </c>
      <c r="H1354" s="355" t="s">
        <v>15618</v>
      </c>
      <c r="I1354" s="356" t="s">
        <v>15618</v>
      </c>
      <c r="J1354" s="356" t="s">
        <v>15618</v>
      </c>
      <c r="K1354" s="357"/>
      <c r="L1354" s="357"/>
      <c r="M1354" s="357"/>
      <c r="N1354" s="357"/>
      <c r="O1354" s="357"/>
      <c r="P1354" s="358"/>
      <c r="Q1354" s="35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si="193"/>
        <v>0</v>
      </c>
      <c r="Y1354" s="271"/>
      <c r="Z1354" s="271"/>
      <c r="AB1354" s="273" t="str">
        <f t="shared" si="194"/>
        <v/>
      </c>
    </row>
    <row r="1355" spans="1:28" s="272" customFormat="1" ht="20.399999999999999">
      <c r="A1355" s="214"/>
      <c r="B1355" s="215" t="s">
        <v>15618</v>
      </c>
      <c r="C1355" s="354" t="s">
        <v>15618</v>
      </c>
      <c r="D1355" s="278"/>
      <c r="E1355" s="215" t="s">
        <v>15618</v>
      </c>
      <c r="F1355" s="215" t="s">
        <v>15618</v>
      </c>
      <c r="G1355" s="215" t="s">
        <v>15618</v>
      </c>
      <c r="H1355" s="355" t="s">
        <v>15618</v>
      </c>
      <c r="I1355" s="356" t="s">
        <v>15618</v>
      </c>
      <c r="J1355" s="356" t="s">
        <v>15618</v>
      </c>
      <c r="K1355" s="357"/>
      <c r="L1355" s="357"/>
      <c r="M1355" s="357"/>
      <c r="N1355" s="357"/>
      <c r="O1355" s="357"/>
      <c r="P1355" s="358"/>
      <c r="Q1355" s="35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si="193"/>
        <v>0</v>
      </c>
      <c r="Y1355" s="271"/>
      <c r="Z1355" s="271"/>
      <c r="AB1355" s="273" t="str">
        <f t="shared" si="194"/>
        <v/>
      </c>
    </row>
    <row r="1356" spans="1:28" s="272" customFormat="1" ht="20.399999999999999">
      <c r="A1356" s="214"/>
      <c r="B1356" s="215" t="s">
        <v>15618</v>
      </c>
      <c r="C1356" s="354" t="s">
        <v>15618</v>
      </c>
      <c r="D1356" s="278"/>
      <c r="E1356" s="215" t="s">
        <v>15618</v>
      </c>
      <c r="F1356" s="215" t="s">
        <v>15618</v>
      </c>
      <c r="G1356" s="215" t="s">
        <v>15618</v>
      </c>
      <c r="H1356" s="355" t="s">
        <v>15618</v>
      </c>
      <c r="I1356" s="356" t="s">
        <v>15618</v>
      </c>
      <c r="J1356" s="356" t="s">
        <v>15618</v>
      </c>
      <c r="K1356" s="357"/>
      <c r="L1356" s="357"/>
      <c r="M1356" s="357"/>
      <c r="N1356" s="357"/>
      <c r="O1356" s="357"/>
      <c r="P1356" s="358"/>
      <c r="Q1356" s="35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si="193"/>
        <v>0</v>
      </c>
      <c r="Y1356" s="271"/>
      <c r="Z1356" s="271"/>
      <c r="AB1356" s="273" t="str">
        <f t="shared" si="194"/>
        <v/>
      </c>
    </row>
    <row r="1357" spans="1:28" s="272" customFormat="1" ht="20.399999999999999">
      <c r="A1357" s="214"/>
      <c r="B1357" s="215" t="s">
        <v>15618</v>
      </c>
      <c r="C1357" s="354" t="s">
        <v>15618</v>
      </c>
      <c r="D1357" s="278"/>
      <c r="E1357" s="215" t="s">
        <v>15618</v>
      </c>
      <c r="F1357" s="215" t="s">
        <v>15618</v>
      </c>
      <c r="G1357" s="215" t="s">
        <v>15618</v>
      </c>
      <c r="H1357" s="355" t="s">
        <v>15618</v>
      </c>
      <c r="I1357" s="356" t="s">
        <v>15618</v>
      </c>
      <c r="J1357" s="356" t="s">
        <v>15618</v>
      </c>
      <c r="K1357" s="357"/>
      <c r="L1357" s="357"/>
      <c r="M1357" s="357"/>
      <c r="N1357" s="357"/>
      <c r="O1357" s="357"/>
      <c r="P1357" s="358"/>
      <c r="Q1357" s="35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si="193"/>
        <v>0</v>
      </c>
      <c r="Y1357" s="271"/>
      <c r="Z1357" s="271"/>
      <c r="AB1357" s="273" t="str">
        <f t="shared" si="194"/>
        <v/>
      </c>
    </row>
    <row r="1358" spans="1:28" s="272" customFormat="1" ht="20.399999999999999">
      <c r="A1358" s="214"/>
      <c r="B1358" s="215" t="s">
        <v>15618</v>
      </c>
      <c r="C1358" s="354" t="s">
        <v>15618</v>
      </c>
      <c r="D1358" s="278"/>
      <c r="E1358" s="215" t="s">
        <v>15618</v>
      </c>
      <c r="F1358" s="215" t="s">
        <v>15618</v>
      </c>
      <c r="G1358" s="215" t="s">
        <v>15618</v>
      </c>
      <c r="H1358" s="355" t="s">
        <v>15618</v>
      </c>
      <c r="I1358" s="356" t="s">
        <v>15618</v>
      </c>
      <c r="J1358" s="356" t="s">
        <v>15618</v>
      </c>
      <c r="K1358" s="357"/>
      <c r="L1358" s="357"/>
      <c r="M1358" s="357"/>
      <c r="N1358" s="357"/>
      <c r="O1358" s="357"/>
      <c r="P1358" s="358"/>
      <c r="Q1358" s="35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si="193"/>
        <v>0</v>
      </c>
      <c r="Y1358" s="271"/>
      <c r="Z1358" s="271"/>
      <c r="AB1358" s="273" t="str">
        <f t="shared" si="194"/>
        <v/>
      </c>
    </row>
    <row r="1359" spans="1:28" s="272" customFormat="1" ht="20.399999999999999">
      <c r="A1359" s="214"/>
      <c r="B1359" s="215" t="s">
        <v>15618</v>
      </c>
      <c r="C1359" s="354" t="s">
        <v>15618</v>
      </c>
      <c r="D1359" s="278"/>
      <c r="E1359" s="215" t="s">
        <v>15618</v>
      </c>
      <c r="F1359" s="215" t="s">
        <v>15618</v>
      </c>
      <c r="G1359" s="215" t="s">
        <v>15618</v>
      </c>
      <c r="H1359" s="355" t="s">
        <v>15618</v>
      </c>
      <c r="I1359" s="356" t="s">
        <v>15618</v>
      </c>
      <c r="J1359" s="356" t="s">
        <v>15618</v>
      </c>
      <c r="K1359" s="357"/>
      <c r="L1359" s="357"/>
      <c r="M1359" s="357"/>
      <c r="N1359" s="357"/>
      <c r="O1359" s="357"/>
      <c r="P1359" s="358"/>
      <c r="Q1359" s="35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si="193"/>
        <v>0</v>
      </c>
      <c r="Y1359" s="271"/>
      <c r="Z1359" s="271"/>
      <c r="AB1359" s="273" t="str">
        <f t="shared" si="194"/>
        <v/>
      </c>
    </row>
    <row r="1360" spans="1:28" s="272" customFormat="1" ht="20.399999999999999">
      <c r="A1360" s="214"/>
      <c r="B1360" s="215" t="s">
        <v>15618</v>
      </c>
      <c r="C1360" s="354" t="s">
        <v>15618</v>
      </c>
      <c r="D1360" s="278"/>
      <c r="E1360" s="215" t="s">
        <v>15618</v>
      </c>
      <c r="F1360" s="215" t="s">
        <v>15618</v>
      </c>
      <c r="G1360" s="215" t="s">
        <v>15618</v>
      </c>
      <c r="H1360" s="355" t="s">
        <v>15618</v>
      </c>
      <c r="I1360" s="356" t="s">
        <v>15618</v>
      </c>
      <c r="J1360" s="356" t="s">
        <v>15618</v>
      </c>
      <c r="K1360" s="357"/>
      <c r="L1360" s="357"/>
      <c r="M1360" s="357"/>
      <c r="N1360" s="357"/>
      <c r="O1360" s="357"/>
      <c r="P1360" s="358"/>
      <c r="Q1360" s="35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si="193"/>
        <v>0</v>
      </c>
      <c r="Y1360" s="271"/>
      <c r="Z1360" s="271"/>
      <c r="AB1360" s="273" t="str">
        <f t="shared" si="194"/>
        <v/>
      </c>
    </row>
    <row r="1361" spans="1:28" s="272" customFormat="1" ht="20.399999999999999">
      <c r="A1361" s="214"/>
      <c r="B1361" s="215" t="s">
        <v>15618</v>
      </c>
      <c r="C1361" s="354" t="s">
        <v>15618</v>
      </c>
      <c r="D1361" s="278"/>
      <c r="E1361" s="215" t="s">
        <v>15618</v>
      </c>
      <c r="F1361" s="215" t="s">
        <v>15618</v>
      </c>
      <c r="G1361" s="215" t="s">
        <v>15618</v>
      </c>
      <c r="H1361" s="355" t="s">
        <v>15618</v>
      </c>
      <c r="I1361" s="356" t="s">
        <v>15618</v>
      </c>
      <c r="J1361" s="356" t="s">
        <v>15618</v>
      </c>
      <c r="K1361" s="357"/>
      <c r="L1361" s="357"/>
      <c r="M1361" s="357"/>
      <c r="N1361" s="357"/>
      <c r="O1361" s="357"/>
      <c r="P1361" s="358"/>
      <c r="Q1361" s="35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si="193"/>
        <v>0</v>
      </c>
      <c r="Y1361" s="271"/>
      <c r="Z1361" s="271"/>
      <c r="AB1361" s="273" t="str">
        <f t="shared" si="194"/>
        <v/>
      </c>
    </row>
    <row r="1362" spans="1:28" s="272" customFormat="1" ht="20.399999999999999">
      <c r="A1362" s="214"/>
      <c r="B1362" s="215" t="s">
        <v>15618</v>
      </c>
      <c r="C1362" s="354" t="s">
        <v>15618</v>
      </c>
      <c r="D1362" s="278"/>
      <c r="E1362" s="215" t="s">
        <v>15618</v>
      </c>
      <c r="F1362" s="215" t="s">
        <v>15618</v>
      </c>
      <c r="G1362" s="215" t="s">
        <v>15618</v>
      </c>
      <c r="H1362" s="355" t="s">
        <v>15618</v>
      </c>
      <c r="I1362" s="356" t="s">
        <v>15618</v>
      </c>
      <c r="J1362" s="356" t="s">
        <v>15618</v>
      </c>
      <c r="K1362" s="357"/>
      <c r="L1362" s="357"/>
      <c r="M1362" s="357"/>
      <c r="N1362" s="357"/>
      <c r="O1362" s="357"/>
      <c r="P1362" s="358"/>
      <c r="Q1362" s="35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si="193"/>
        <v>0</v>
      </c>
      <c r="Y1362" s="271"/>
      <c r="Z1362" s="271"/>
      <c r="AB1362" s="273" t="str">
        <f t="shared" si="194"/>
        <v/>
      </c>
    </row>
    <row r="1363" spans="1:28" s="272" customFormat="1" ht="20.399999999999999">
      <c r="A1363" s="214"/>
      <c r="B1363" s="215" t="s">
        <v>15618</v>
      </c>
      <c r="C1363" s="354" t="s">
        <v>15618</v>
      </c>
      <c r="D1363" s="278"/>
      <c r="E1363" s="215" t="s">
        <v>15618</v>
      </c>
      <c r="F1363" s="215" t="s">
        <v>15618</v>
      </c>
      <c r="G1363" s="215" t="s">
        <v>15618</v>
      </c>
      <c r="H1363" s="355" t="s">
        <v>15618</v>
      </c>
      <c r="I1363" s="356" t="s">
        <v>15618</v>
      </c>
      <c r="J1363" s="356" t="s">
        <v>15618</v>
      </c>
      <c r="K1363" s="357"/>
      <c r="L1363" s="357"/>
      <c r="M1363" s="357"/>
      <c r="N1363" s="357"/>
      <c r="O1363" s="357"/>
      <c r="P1363" s="358"/>
      <c r="Q1363" s="35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si="193"/>
        <v>0</v>
      </c>
      <c r="Y1363" s="271"/>
      <c r="Z1363" s="271"/>
      <c r="AB1363" s="273" t="str">
        <f t="shared" si="194"/>
        <v/>
      </c>
    </row>
    <row r="1364" spans="1:28" s="272" customFormat="1" ht="20.399999999999999">
      <c r="A1364" s="214"/>
      <c r="B1364" s="215" t="s">
        <v>15618</v>
      </c>
      <c r="C1364" s="354" t="s">
        <v>15618</v>
      </c>
      <c r="D1364" s="278"/>
      <c r="E1364" s="215" t="s">
        <v>15618</v>
      </c>
      <c r="F1364" s="215" t="s">
        <v>15618</v>
      </c>
      <c r="G1364" s="215" t="s">
        <v>15618</v>
      </c>
      <c r="H1364" s="355" t="s">
        <v>15618</v>
      </c>
      <c r="I1364" s="356" t="s">
        <v>15618</v>
      </c>
      <c r="J1364" s="356" t="s">
        <v>15618</v>
      </c>
      <c r="K1364" s="357"/>
      <c r="L1364" s="357"/>
      <c r="M1364" s="357"/>
      <c r="N1364" s="357"/>
      <c r="O1364" s="357"/>
      <c r="P1364" s="358"/>
      <c r="Q1364" s="35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si="193"/>
        <v>0</v>
      </c>
      <c r="Y1364" s="271"/>
      <c r="Z1364" s="271"/>
      <c r="AB1364" s="273" t="str">
        <f t="shared" si="194"/>
        <v/>
      </c>
    </row>
    <row r="1365" spans="1:28" s="272" customFormat="1" ht="20.399999999999999">
      <c r="A1365" s="214"/>
      <c r="B1365" s="215" t="s">
        <v>15618</v>
      </c>
      <c r="C1365" s="354" t="s">
        <v>15618</v>
      </c>
      <c r="D1365" s="278"/>
      <c r="E1365" s="215" t="s">
        <v>15618</v>
      </c>
      <c r="F1365" s="215" t="s">
        <v>15618</v>
      </c>
      <c r="G1365" s="215" t="s">
        <v>15618</v>
      </c>
      <c r="H1365" s="355" t="s">
        <v>15618</v>
      </c>
      <c r="I1365" s="356" t="s">
        <v>15618</v>
      </c>
      <c r="J1365" s="356" t="s">
        <v>15618</v>
      </c>
      <c r="K1365" s="357"/>
      <c r="L1365" s="357"/>
      <c r="M1365" s="357"/>
      <c r="N1365" s="357"/>
      <c r="O1365" s="357"/>
      <c r="P1365" s="358"/>
      <c r="Q1365" s="35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si="193"/>
        <v>0</v>
      </c>
      <c r="Y1365" s="271"/>
      <c r="Z1365" s="271"/>
      <c r="AB1365" s="273" t="str">
        <f t="shared" si="194"/>
        <v/>
      </c>
    </row>
    <row r="1366" spans="1:28" s="272" customFormat="1" ht="20.399999999999999">
      <c r="A1366" s="214"/>
      <c r="B1366" s="215" t="s">
        <v>15618</v>
      </c>
      <c r="C1366" s="354" t="s">
        <v>15618</v>
      </c>
      <c r="D1366" s="278"/>
      <c r="E1366" s="215" t="s">
        <v>15618</v>
      </c>
      <c r="F1366" s="215" t="s">
        <v>15618</v>
      </c>
      <c r="G1366" s="215" t="s">
        <v>15618</v>
      </c>
      <c r="H1366" s="355" t="s">
        <v>15618</v>
      </c>
      <c r="I1366" s="356" t="s">
        <v>15618</v>
      </c>
      <c r="J1366" s="356" t="s">
        <v>15618</v>
      </c>
      <c r="K1366" s="357"/>
      <c r="L1366" s="357"/>
      <c r="M1366" s="357"/>
      <c r="N1366" s="357"/>
      <c r="O1366" s="357"/>
      <c r="P1366" s="358"/>
      <c r="Q1366" s="35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si="193"/>
        <v>0</v>
      </c>
      <c r="Y1366" s="271"/>
      <c r="Z1366" s="271"/>
      <c r="AB1366" s="273" t="str">
        <f t="shared" si="194"/>
        <v/>
      </c>
    </row>
    <row r="1367" spans="1:28" s="272" customFormat="1" ht="20.399999999999999">
      <c r="A1367" s="214"/>
      <c r="B1367" s="215" t="s">
        <v>15618</v>
      </c>
      <c r="C1367" s="354" t="s">
        <v>15618</v>
      </c>
      <c r="D1367" s="278"/>
      <c r="E1367" s="215" t="s">
        <v>15618</v>
      </c>
      <c r="F1367" s="215" t="s">
        <v>15618</v>
      </c>
      <c r="G1367" s="215" t="s">
        <v>15618</v>
      </c>
      <c r="H1367" s="355" t="s">
        <v>15618</v>
      </c>
      <c r="I1367" s="356" t="s">
        <v>15618</v>
      </c>
      <c r="J1367" s="356" t="s">
        <v>15618</v>
      </c>
      <c r="K1367" s="357"/>
      <c r="L1367" s="357"/>
      <c r="M1367" s="357"/>
      <c r="N1367" s="357"/>
      <c r="O1367" s="357"/>
      <c r="P1367" s="358"/>
      <c r="Q1367" s="35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si="193"/>
        <v>0</v>
      </c>
      <c r="Y1367" s="271"/>
      <c r="Z1367" s="271"/>
      <c r="AB1367" s="273" t="str">
        <f t="shared" si="194"/>
        <v/>
      </c>
    </row>
    <row r="1368" spans="1:28" s="272" customFormat="1" ht="20.399999999999999">
      <c r="A1368" s="214"/>
      <c r="B1368" s="215" t="s">
        <v>15618</v>
      </c>
      <c r="C1368" s="354" t="s">
        <v>15618</v>
      </c>
      <c r="D1368" s="278"/>
      <c r="E1368" s="215" t="s">
        <v>15618</v>
      </c>
      <c r="F1368" s="215" t="s">
        <v>15618</v>
      </c>
      <c r="G1368" s="215" t="s">
        <v>15618</v>
      </c>
      <c r="H1368" s="355" t="s">
        <v>15618</v>
      </c>
      <c r="I1368" s="356" t="s">
        <v>15618</v>
      </c>
      <c r="J1368" s="356" t="s">
        <v>15618</v>
      </c>
      <c r="K1368" s="357"/>
      <c r="L1368" s="357"/>
      <c r="M1368" s="357"/>
      <c r="N1368" s="357"/>
      <c r="O1368" s="357"/>
      <c r="P1368" s="358"/>
      <c r="Q1368" s="35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si="193"/>
        <v>0</v>
      </c>
      <c r="Y1368" s="271"/>
      <c r="Z1368" s="271"/>
      <c r="AB1368" s="273" t="str">
        <f t="shared" si="194"/>
        <v/>
      </c>
    </row>
    <row r="1369" spans="1:28" s="272" customFormat="1" ht="20.399999999999999">
      <c r="A1369" s="214"/>
      <c r="B1369" s="215" t="s">
        <v>15618</v>
      </c>
      <c r="C1369" s="354" t="s">
        <v>15618</v>
      </c>
      <c r="D1369" s="278"/>
      <c r="E1369" s="215" t="s">
        <v>15618</v>
      </c>
      <c r="F1369" s="215" t="s">
        <v>15618</v>
      </c>
      <c r="G1369" s="215" t="s">
        <v>15618</v>
      </c>
      <c r="H1369" s="355" t="s">
        <v>15618</v>
      </c>
      <c r="I1369" s="356" t="s">
        <v>15618</v>
      </c>
      <c r="J1369" s="356" t="s">
        <v>15618</v>
      </c>
      <c r="K1369" s="357"/>
      <c r="L1369" s="357"/>
      <c r="M1369" s="357"/>
      <c r="N1369" s="357"/>
      <c r="O1369" s="357"/>
      <c r="P1369" s="358"/>
      <c r="Q1369" s="35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si="193"/>
        <v>0</v>
      </c>
      <c r="Y1369" s="271"/>
      <c r="Z1369" s="271"/>
      <c r="AB1369" s="273" t="str">
        <f t="shared" si="194"/>
        <v/>
      </c>
    </row>
    <row r="1370" spans="1:28" s="272" customFormat="1" ht="20.399999999999999">
      <c r="A1370" s="214"/>
      <c r="B1370" s="215" t="s">
        <v>15618</v>
      </c>
      <c r="C1370" s="354" t="s">
        <v>15618</v>
      </c>
      <c r="D1370" s="278"/>
      <c r="E1370" s="215" t="s">
        <v>15618</v>
      </c>
      <c r="F1370" s="215" t="s">
        <v>15618</v>
      </c>
      <c r="G1370" s="215" t="s">
        <v>15618</v>
      </c>
      <c r="H1370" s="355" t="s">
        <v>15618</v>
      </c>
      <c r="I1370" s="356" t="s">
        <v>15618</v>
      </c>
      <c r="J1370" s="356" t="s">
        <v>15618</v>
      </c>
      <c r="K1370" s="357"/>
      <c r="L1370" s="357"/>
      <c r="M1370" s="357"/>
      <c r="N1370" s="357"/>
      <c r="O1370" s="357"/>
      <c r="P1370" s="358"/>
      <c r="Q1370" s="35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si="193"/>
        <v>0</v>
      </c>
      <c r="Y1370" s="271"/>
      <c r="Z1370" s="271"/>
      <c r="AB1370" s="273" t="str">
        <f t="shared" si="194"/>
        <v/>
      </c>
    </row>
    <row r="1371" spans="1:28" s="272" customFormat="1" ht="20.399999999999999">
      <c r="A1371" s="214"/>
      <c r="B1371" s="215" t="s">
        <v>15618</v>
      </c>
      <c r="C1371" s="354" t="s">
        <v>15618</v>
      </c>
      <c r="D1371" s="278"/>
      <c r="E1371" s="215" t="s">
        <v>15618</v>
      </c>
      <c r="F1371" s="215" t="s">
        <v>15618</v>
      </c>
      <c r="G1371" s="215" t="s">
        <v>15618</v>
      </c>
      <c r="H1371" s="355" t="s">
        <v>15618</v>
      </c>
      <c r="I1371" s="356" t="s">
        <v>15618</v>
      </c>
      <c r="J1371" s="356" t="s">
        <v>15618</v>
      </c>
      <c r="K1371" s="357"/>
      <c r="L1371" s="357"/>
      <c r="M1371" s="357"/>
      <c r="N1371" s="357"/>
      <c r="O1371" s="357"/>
      <c r="P1371" s="358"/>
      <c r="Q1371" s="359"/>
      <c r="R1371" s="215" t="str">
        <f ca="1">IF(ISERROR($V1371),"",OFFSET('Smelter Look-up'!$C$4,$V1371-4,0)&amp;"")</f>
        <v/>
      </c>
      <c r="S1371" s="222" t="str">
        <f t="shared" ref="S1371:S1401" ca="1" si="195">IF(B1371="","",IF(ISERROR(MATCH($E1371,CL,0)),"Unknown",INDIRECT("'C'!$A$"&amp;MATCH($E1371,CL,0)+1)))</f>
        <v/>
      </c>
      <c r="T1371" s="222" t="str">
        <f ca="1">IF(B1371="","",IF(ISERROR(MATCH($J1371,SorP!$B$1:$B$6230,0)),"",INDIRECT("'SorP'!$A$"&amp;MATCH($J1371,SorP!$B$1:$B$6230,0))))</f>
        <v/>
      </c>
      <c r="U1371" s="238"/>
      <c r="V1371" s="270" t="e">
        <f>IF(C1371="",NA(),MATCH($B1371&amp;$C1371,'Smelter Look-up'!$J:$J,0))</f>
        <v>#N/A</v>
      </c>
      <c r="W1371" s="271"/>
      <c r="X1371" s="271">
        <f t="shared" ref="X1371:X1401" si="196">IF(AND(C1371="Smelter not listed",OR(LEN(D1371)=0,LEN(E1371)=0)),1,0)</f>
        <v>0</v>
      </c>
      <c r="Y1371" s="271"/>
      <c r="Z1371" s="271"/>
      <c r="AB1371" s="273" t="str">
        <f t="shared" ref="AB1371:AB1401" si="197">B1371&amp;C1371</f>
        <v/>
      </c>
    </row>
    <row r="1372" spans="1:28" s="272" customFormat="1" ht="20.399999999999999">
      <c r="A1372" s="214"/>
      <c r="B1372" s="215" t="s">
        <v>15618</v>
      </c>
      <c r="C1372" s="354" t="s">
        <v>15618</v>
      </c>
      <c r="D1372" s="278"/>
      <c r="E1372" s="215" t="s">
        <v>15618</v>
      </c>
      <c r="F1372" s="215" t="s">
        <v>15618</v>
      </c>
      <c r="G1372" s="215" t="s">
        <v>15618</v>
      </c>
      <c r="H1372" s="355" t="s">
        <v>15618</v>
      </c>
      <c r="I1372" s="356" t="s">
        <v>15618</v>
      </c>
      <c r="J1372" s="356" t="s">
        <v>15618</v>
      </c>
      <c r="K1372" s="357"/>
      <c r="L1372" s="357"/>
      <c r="M1372" s="357"/>
      <c r="N1372" s="357"/>
      <c r="O1372" s="357"/>
      <c r="P1372" s="358"/>
      <c r="Q1372" s="35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si="196"/>
        <v>0</v>
      </c>
      <c r="Y1372" s="271"/>
      <c r="Z1372" s="271"/>
      <c r="AB1372" s="273" t="str">
        <f t="shared" si="197"/>
        <v/>
      </c>
    </row>
    <row r="1373" spans="1:28" s="272" customFormat="1" ht="20.399999999999999">
      <c r="A1373" s="214"/>
      <c r="B1373" s="215" t="s">
        <v>15618</v>
      </c>
      <c r="C1373" s="354" t="s">
        <v>15618</v>
      </c>
      <c r="D1373" s="278"/>
      <c r="E1373" s="215" t="s">
        <v>15618</v>
      </c>
      <c r="F1373" s="215" t="s">
        <v>15618</v>
      </c>
      <c r="G1373" s="215" t="s">
        <v>15618</v>
      </c>
      <c r="H1373" s="355" t="s">
        <v>15618</v>
      </c>
      <c r="I1373" s="356" t="s">
        <v>15618</v>
      </c>
      <c r="J1373" s="356" t="s">
        <v>15618</v>
      </c>
      <c r="K1373" s="357"/>
      <c r="L1373" s="357"/>
      <c r="M1373" s="357"/>
      <c r="N1373" s="357"/>
      <c r="O1373" s="357"/>
      <c r="P1373" s="358"/>
      <c r="Q1373" s="35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si="196"/>
        <v>0</v>
      </c>
      <c r="Y1373" s="271"/>
      <c r="Z1373" s="271"/>
      <c r="AB1373" s="273" t="str">
        <f t="shared" si="197"/>
        <v/>
      </c>
    </row>
    <row r="1374" spans="1:28" s="272" customFormat="1" ht="20.399999999999999">
      <c r="A1374" s="214"/>
      <c r="B1374" s="215" t="s">
        <v>15618</v>
      </c>
      <c r="C1374" s="354" t="s">
        <v>15618</v>
      </c>
      <c r="D1374" s="278"/>
      <c r="E1374" s="215" t="s">
        <v>15618</v>
      </c>
      <c r="F1374" s="215" t="s">
        <v>15618</v>
      </c>
      <c r="G1374" s="215" t="s">
        <v>15618</v>
      </c>
      <c r="H1374" s="355" t="s">
        <v>15618</v>
      </c>
      <c r="I1374" s="356" t="s">
        <v>15618</v>
      </c>
      <c r="J1374" s="356" t="s">
        <v>15618</v>
      </c>
      <c r="K1374" s="357"/>
      <c r="L1374" s="357"/>
      <c r="M1374" s="357"/>
      <c r="N1374" s="357"/>
      <c r="O1374" s="357"/>
      <c r="P1374" s="358"/>
      <c r="Q1374" s="35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si="196"/>
        <v>0</v>
      </c>
      <c r="Y1374" s="271"/>
      <c r="Z1374" s="271"/>
      <c r="AB1374" s="273" t="str">
        <f t="shared" si="197"/>
        <v/>
      </c>
    </row>
    <row r="1375" spans="1:28" s="272" customFormat="1" ht="20.399999999999999">
      <c r="A1375" s="214"/>
      <c r="B1375" s="215" t="s">
        <v>15618</v>
      </c>
      <c r="C1375" s="354" t="s">
        <v>15618</v>
      </c>
      <c r="D1375" s="278"/>
      <c r="E1375" s="215" t="s">
        <v>15618</v>
      </c>
      <c r="F1375" s="215" t="s">
        <v>15618</v>
      </c>
      <c r="G1375" s="215" t="s">
        <v>15618</v>
      </c>
      <c r="H1375" s="355" t="s">
        <v>15618</v>
      </c>
      <c r="I1375" s="356" t="s">
        <v>15618</v>
      </c>
      <c r="J1375" s="356" t="s">
        <v>15618</v>
      </c>
      <c r="K1375" s="357"/>
      <c r="L1375" s="357"/>
      <c r="M1375" s="357"/>
      <c r="N1375" s="357"/>
      <c r="O1375" s="357"/>
      <c r="P1375" s="358"/>
      <c r="Q1375" s="35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si="196"/>
        <v>0</v>
      </c>
      <c r="Y1375" s="271"/>
      <c r="Z1375" s="271"/>
      <c r="AB1375" s="273" t="str">
        <f t="shared" si="197"/>
        <v/>
      </c>
    </row>
    <row r="1376" spans="1:28" s="272" customFormat="1" ht="20.399999999999999">
      <c r="A1376" s="214"/>
      <c r="B1376" s="215" t="s">
        <v>15618</v>
      </c>
      <c r="C1376" s="354" t="s">
        <v>15618</v>
      </c>
      <c r="D1376" s="278"/>
      <c r="E1376" s="215" t="s">
        <v>15618</v>
      </c>
      <c r="F1376" s="215" t="s">
        <v>15618</v>
      </c>
      <c r="G1376" s="215" t="s">
        <v>15618</v>
      </c>
      <c r="H1376" s="355" t="s">
        <v>15618</v>
      </c>
      <c r="I1376" s="356" t="s">
        <v>15618</v>
      </c>
      <c r="J1376" s="356" t="s">
        <v>15618</v>
      </c>
      <c r="K1376" s="357"/>
      <c r="L1376" s="357"/>
      <c r="M1376" s="357"/>
      <c r="N1376" s="357"/>
      <c r="O1376" s="357"/>
      <c r="P1376" s="358"/>
      <c r="Q1376" s="35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si="196"/>
        <v>0</v>
      </c>
      <c r="Y1376" s="271"/>
      <c r="Z1376" s="271"/>
      <c r="AB1376" s="273" t="str">
        <f t="shared" si="197"/>
        <v/>
      </c>
    </row>
    <row r="1377" spans="1:28" s="272" customFormat="1" ht="20.399999999999999">
      <c r="A1377" s="214"/>
      <c r="B1377" s="215" t="s">
        <v>15618</v>
      </c>
      <c r="C1377" s="354" t="s">
        <v>15618</v>
      </c>
      <c r="D1377" s="278"/>
      <c r="E1377" s="215" t="s">
        <v>15618</v>
      </c>
      <c r="F1377" s="215" t="s">
        <v>15618</v>
      </c>
      <c r="G1377" s="215" t="s">
        <v>15618</v>
      </c>
      <c r="H1377" s="355" t="s">
        <v>15618</v>
      </c>
      <c r="I1377" s="356" t="s">
        <v>15618</v>
      </c>
      <c r="J1377" s="356" t="s">
        <v>15618</v>
      </c>
      <c r="K1377" s="357"/>
      <c r="L1377" s="357"/>
      <c r="M1377" s="357"/>
      <c r="N1377" s="357"/>
      <c r="O1377" s="357"/>
      <c r="P1377" s="358"/>
      <c r="Q1377" s="35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si="196"/>
        <v>0</v>
      </c>
      <c r="Y1377" s="271"/>
      <c r="Z1377" s="271"/>
      <c r="AB1377" s="273" t="str">
        <f t="shared" si="197"/>
        <v/>
      </c>
    </row>
    <row r="1378" spans="1:28" s="272" customFormat="1" ht="20.399999999999999">
      <c r="A1378" s="214"/>
      <c r="B1378" s="215" t="s">
        <v>15618</v>
      </c>
      <c r="C1378" s="354" t="s">
        <v>15618</v>
      </c>
      <c r="D1378" s="278"/>
      <c r="E1378" s="215" t="s">
        <v>15618</v>
      </c>
      <c r="F1378" s="215" t="s">
        <v>15618</v>
      </c>
      <c r="G1378" s="215" t="s">
        <v>15618</v>
      </c>
      <c r="H1378" s="355" t="s">
        <v>15618</v>
      </c>
      <c r="I1378" s="356" t="s">
        <v>15618</v>
      </c>
      <c r="J1378" s="356" t="s">
        <v>15618</v>
      </c>
      <c r="K1378" s="357"/>
      <c r="L1378" s="357"/>
      <c r="M1378" s="357"/>
      <c r="N1378" s="357"/>
      <c r="O1378" s="357"/>
      <c r="P1378" s="358"/>
      <c r="Q1378" s="35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si="196"/>
        <v>0</v>
      </c>
      <c r="Y1378" s="271"/>
      <c r="Z1378" s="271"/>
      <c r="AB1378" s="273" t="str">
        <f t="shared" si="197"/>
        <v/>
      </c>
    </row>
    <row r="1379" spans="1:28" s="272" customFormat="1" ht="20.399999999999999">
      <c r="A1379" s="214"/>
      <c r="B1379" s="215" t="s">
        <v>15618</v>
      </c>
      <c r="C1379" s="354" t="s">
        <v>15618</v>
      </c>
      <c r="D1379" s="278"/>
      <c r="E1379" s="215" t="s">
        <v>15618</v>
      </c>
      <c r="F1379" s="215" t="s">
        <v>15618</v>
      </c>
      <c r="G1379" s="215" t="s">
        <v>15618</v>
      </c>
      <c r="H1379" s="355" t="s">
        <v>15618</v>
      </c>
      <c r="I1379" s="356" t="s">
        <v>15618</v>
      </c>
      <c r="J1379" s="356" t="s">
        <v>15618</v>
      </c>
      <c r="K1379" s="357"/>
      <c r="L1379" s="357"/>
      <c r="M1379" s="357"/>
      <c r="N1379" s="357"/>
      <c r="O1379" s="357"/>
      <c r="P1379" s="358"/>
      <c r="Q1379" s="35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si="196"/>
        <v>0</v>
      </c>
      <c r="Y1379" s="271"/>
      <c r="Z1379" s="271"/>
      <c r="AB1379" s="273" t="str">
        <f t="shared" si="197"/>
        <v/>
      </c>
    </row>
    <row r="1380" spans="1:28" s="272" customFormat="1" ht="20.399999999999999">
      <c r="A1380" s="214"/>
      <c r="B1380" s="215" t="s">
        <v>15618</v>
      </c>
      <c r="C1380" s="354" t="s">
        <v>15618</v>
      </c>
      <c r="D1380" s="278"/>
      <c r="E1380" s="215" t="s">
        <v>15618</v>
      </c>
      <c r="F1380" s="215" t="s">
        <v>15618</v>
      </c>
      <c r="G1380" s="215" t="s">
        <v>15618</v>
      </c>
      <c r="H1380" s="355" t="s">
        <v>15618</v>
      </c>
      <c r="I1380" s="356" t="s">
        <v>15618</v>
      </c>
      <c r="J1380" s="356" t="s">
        <v>15618</v>
      </c>
      <c r="K1380" s="357"/>
      <c r="L1380" s="357"/>
      <c r="M1380" s="357"/>
      <c r="N1380" s="357"/>
      <c r="O1380" s="357"/>
      <c r="P1380" s="358"/>
      <c r="Q1380" s="35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si="196"/>
        <v>0</v>
      </c>
      <c r="Y1380" s="271"/>
      <c r="Z1380" s="271"/>
      <c r="AB1380" s="273" t="str">
        <f t="shared" si="197"/>
        <v/>
      </c>
    </row>
    <row r="1381" spans="1:28" s="272" customFormat="1" ht="20.399999999999999">
      <c r="A1381" s="214"/>
      <c r="B1381" s="215" t="s">
        <v>15618</v>
      </c>
      <c r="C1381" s="354" t="s">
        <v>15618</v>
      </c>
      <c r="D1381" s="278"/>
      <c r="E1381" s="215" t="s">
        <v>15618</v>
      </c>
      <c r="F1381" s="215" t="s">
        <v>15618</v>
      </c>
      <c r="G1381" s="215" t="s">
        <v>15618</v>
      </c>
      <c r="H1381" s="355" t="s">
        <v>15618</v>
      </c>
      <c r="I1381" s="356" t="s">
        <v>15618</v>
      </c>
      <c r="J1381" s="356" t="s">
        <v>15618</v>
      </c>
      <c r="K1381" s="357"/>
      <c r="L1381" s="357"/>
      <c r="M1381" s="357"/>
      <c r="N1381" s="357"/>
      <c r="O1381" s="357"/>
      <c r="P1381" s="358"/>
      <c r="Q1381" s="35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si="196"/>
        <v>0</v>
      </c>
      <c r="Y1381" s="271"/>
      <c r="Z1381" s="271"/>
      <c r="AB1381" s="273" t="str">
        <f t="shared" si="197"/>
        <v/>
      </c>
    </row>
    <row r="1382" spans="1:28" s="272" customFormat="1" ht="20.399999999999999">
      <c r="A1382" s="214"/>
      <c r="B1382" s="215" t="s">
        <v>15618</v>
      </c>
      <c r="C1382" s="354" t="s">
        <v>15618</v>
      </c>
      <c r="D1382" s="278"/>
      <c r="E1382" s="215" t="s">
        <v>15618</v>
      </c>
      <c r="F1382" s="215" t="s">
        <v>15618</v>
      </c>
      <c r="G1382" s="215" t="s">
        <v>15618</v>
      </c>
      <c r="H1382" s="355" t="s">
        <v>15618</v>
      </c>
      <c r="I1382" s="356" t="s">
        <v>15618</v>
      </c>
      <c r="J1382" s="356" t="s">
        <v>15618</v>
      </c>
      <c r="K1382" s="357"/>
      <c r="L1382" s="357"/>
      <c r="M1382" s="357"/>
      <c r="N1382" s="357"/>
      <c r="O1382" s="357"/>
      <c r="P1382" s="358"/>
      <c r="Q1382" s="35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si="196"/>
        <v>0</v>
      </c>
      <c r="Y1382" s="271"/>
      <c r="Z1382" s="271"/>
      <c r="AB1382" s="273" t="str">
        <f t="shared" si="197"/>
        <v/>
      </c>
    </row>
    <row r="1383" spans="1:28" s="272" customFormat="1" ht="20.399999999999999">
      <c r="A1383" s="214"/>
      <c r="B1383" s="215" t="s">
        <v>15618</v>
      </c>
      <c r="C1383" s="354" t="s">
        <v>15618</v>
      </c>
      <c r="D1383" s="278"/>
      <c r="E1383" s="215" t="s">
        <v>15618</v>
      </c>
      <c r="F1383" s="215" t="s">
        <v>15618</v>
      </c>
      <c r="G1383" s="215" t="s">
        <v>15618</v>
      </c>
      <c r="H1383" s="355" t="s">
        <v>15618</v>
      </c>
      <c r="I1383" s="356" t="s">
        <v>15618</v>
      </c>
      <c r="J1383" s="356" t="s">
        <v>15618</v>
      </c>
      <c r="K1383" s="357"/>
      <c r="L1383" s="357"/>
      <c r="M1383" s="357"/>
      <c r="N1383" s="357"/>
      <c r="O1383" s="357"/>
      <c r="P1383" s="358"/>
      <c r="Q1383" s="35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si="196"/>
        <v>0</v>
      </c>
      <c r="Y1383" s="271"/>
      <c r="Z1383" s="271"/>
      <c r="AB1383" s="273" t="str">
        <f t="shared" si="197"/>
        <v/>
      </c>
    </row>
    <row r="1384" spans="1:28" s="272" customFormat="1" ht="20.399999999999999">
      <c r="A1384" s="214"/>
      <c r="B1384" s="215" t="s">
        <v>15618</v>
      </c>
      <c r="C1384" s="354" t="s">
        <v>15618</v>
      </c>
      <c r="D1384" s="278"/>
      <c r="E1384" s="215" t="s">
        <v>15618</v>
      </c>
      <c r="F1384" s="215" t="s">
        <v>15618</v>
      </c>
      <c r="G1384" s="215" t="s">
        <v>15618</v>
      </c>
      <c r="H1384" s="355" t="s">
        <v>15618</v>
      </c>
      <c r="I1384" s="356" t="s">
        <v>15618</v>
      </c>
      <c r="J1384" s="356" t="s">
        <v>15618</v>
      </c>
      <c r="K1384" s="357"/>
      <c r="L1384" s="357"/>
      <c r="M1384" s="357"/>
      <c r="N1384" s="357"/>
      <c r="O1384" s="357"/>
      <c r="P1384" s="358"/>
      <c r="Q1384" s="35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si="196"/>
        <v>0</v>
      </c>
      <c r="Y1384" s="271"/>
      <c r="Z1384" s="271"/>
      <c r="AB1384" s="273" t="str">
        <f t="shared" si="197"/>
        <v/>
      </c>
    </row>
    <row r="1385" spans="1:28" s="272" customFormat="1" ht="20.399999999999999">
      <c r="A1385" s="214"/>
      <c r="B1385" s="215" t="s">
        <v>15618</v>
      </c>
      <c r="C1385" s="354" t="s">
        <v>15618</v>
      </c>
      <c r="D1385" s="278"/>
      <c r="E1385" s="215" t="s">
        <v>15618</v>
      </c>
      <c r="F1385" s="215" t="s">
        <v>15618</v>
      </c>
      <c r="G1385" s="215" t="s">
        <v>15618</v>
      </c>
      <c r="H1385" s="355" t="s">
        <v>15618</v>
      </c>
      <c r="I1385" s="356" t="s">
        <v>15618</v>
      </c>
      <c r="J1385" s="356" t="s">
        <v>15618</v>
      </c>
      <c r="K1385" s="357"/>
      <c r="L1385" s="357"/>
      <c r="M1385" s="357"/>
      <c r="N1385" s="357"/>
      <c r="O1385" s="357"/>
      <c r="P1385" s="358"/>
      <c r="Q1385" s="35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si="196"/>
        <v>0</v>
      </c>
      <c r="Y1385" s="271"/>
      <c r="Z1385" s="271"/>
      <c r="AB1385" s="273" t="str">
        <f t="shared" si="197"/>
        <v/>
      </c>
    </row>
    <row r="1386" spans="1:28" s="272" customFormat="1" ht="20.399999999999999">
      <c r="A1386" s="214"/>
      <c r="B1386" s="215" t="s">
        <v>15618</v>
      </c>
      <c r="C1386" s="354" t="s">
        <v>15618</v>
      </c>
      <c r="D1386" s="278"/>
      <c r="E1386" s="215" t="s">
        <v>15618</v>
      </c>
      <c r="F1386" s="215" t="s">
        <v>15618</v>
      </c>
      <c r="G1386" s="215" t="s">
        <v>15618</v>
      </c>
      <c r="H1386" s="355" t="s">
        <v>15618</v>
      </c>
      <c r="I1386" s="356" t="s">
        <v>15618</v>
      </c>
      <c r="J1386" s="356" t="s">
        <v>15618</v>
      </c>
      <c r="K1386" s="357"/>
      <c r="L1386" s="357"/>
      <c r="M1386" s="357"/>
      <c r="N1386" s="357"/>
      <c r="O1386" s="357"/>
      <c r="P1386" s="358"/>
      <c r="Q1386" s="35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si="196"/>
        <v>0</v>
      </c>
      <c r="Y1386" s="271"/>
      <c r="Z1386" s="271"/>
      <c r="AB1386" s="273" t="str">
        <f t="shared" si="197"/>
        <v/>
      </c>
    </row>
    <row r="1387" spans="1:28" s="272" customFormat="1" ht="20.399999999999999">
      <c r="A1387" s="214"/>
      <c r="B1387" s="215" t="s">
        <v>15618</v>
      </c>
      <c r="C1387" s="354" t="s">
        <v>15618</v>
      </c>
      <c r="D1387" s="278"/>
      <c r="E1387" s="215" t="s">
        <v>15618</v>
      </c>
      <c r="F1387" s="215" t="s">
        <v>15618</v>
      </c>
      <c r="G1387" s="215" t="s">
        <v>15618</v>
      </c>
      <c r="H1387" s="355" t="s">
        <v>15618</v>
      </c>
      <c r="I1387" s="356" t="s">
        <v>15618</v>
      </c>
      <c r="J1387" s="356" t="s">
        <v>15618</v>
      </c>
      <c r="K1387" s="357"/>
      <c r="L1387" s="357"/>
      <c r="M1387" s="357"/>
      <c r="N1387" s="357"/>
      <c r="O1387" s="357"/>
      <c r="P1387" s="358"/>
      <c r="Q1387" s="35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si="196"/>
        <v>0</v>
      </c>
      <c r="Y1387" s="271"/>
      <c r="Z1387" s="271"/>
      <c r="AB1387" s="273" t="str">
        <f t="shared" si="197"/>
        <v/>
      </c>
    </row>
    <row r="1388" spans="1:28" s="272" customFormat="1" ht="20.399999999999999">
      <c r="A1388" s="214"/>
      <c r="B1388" s="215" t="s">
        <v>15618</v>
      </c>
      <c r="C1388" s="354" t="s">
        <v>15618</v>
      </c>
      <c r="D1388" s="278"/>
      <c r="E1388" s="215" t="s">
        <v>15618</v>
      </c>
      <c r="F1388" s="215" t="s">
        <v>15618</v>
      </c>
      <c r="G1388" s="215" t="s">
        <v>15618</v>
      </c>
      <c r="H1388" s="355" t="s">
        <v>15618</v>
      </c>
      <c r="I1388" s="356" t="s">
        <v>15618</v>
      </c>
      <c r="J1388" s="356" t="s">
        <v>15618</v>
      </c>
      <c r="K1388" s="357"/>
      <c r="L1388" s="357"/>
      <c r="M1388" s="357"/>
      <c r="N1388" s="357"/>
      <c r="O1388" s="357"/>
      <c r="P1388" s="358"/>
      <c r="Q1388" s="35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si="196"/>
        <v>0</v>
      </c>
      <c r="Y1388" s="271"/>
      <c r="Z1388" s="271"/>
      <c r="AB1388" s="273" t="str">
        <f t="shared" si="197"/>
        <v/>
      </c>
    </row>
    <row r="1389" spans="1:28" s="272" customFormat="1" ht="20.399999999999999">
      <c r="A1389" s="214"/>
      <c r="B1389" s="215" t="s">
        <v>15618</v>
      </c>
      <c r="C1389" s="354" t="s">
        <v>15618</v>
      </c>
      <c r="D1389" s="278"/>
      <c r="E1389" s="215" t="s">
        <v>15618</v>
      </c>
      <c r="F1389" s="215" t="s">
        <v>15618</v>
      </c>
      <c r="G1389" s="215" t="s">
        <v>15618</v>
      </c>
      <c r="H1389" s="355" t="s">
        <v>15618</v>
      </c>
      <c r="I1389" s="356" t="s">
        <v>15618</v>
      </c>
      <c r="J1389" s="356" t="s">
        <v>15618</v>
      </c>
      <c r="K1389" s="357"/>
      <c r="L1389" s="357"/>
      <c r="M1389" s="357"/>
      <c r="N1389" s="357"/>
      <c r="O1389" s="357"/>
      <c r="P1389" s="358"/>
      <c r="Q1389" s="35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si="196"/>
        <v>0</v>
      </c>
      <c r="Y1389" s="271"/>
      <c r="Z1389" s="271"/>
      <c r="AB1389" s="273" t="str">
        <f t="shared" si="197"/>
        <v/>
      </c>
    </row>
    <row r="1390" spans="1:28" s="272" customFormat="1" ht="20.399999999999999">
      <c r="A1390" s="214"/>
      <c r="B1390" s="215" t="s">
        <v>15618</v>
      </c>
      <c r="C1390" s="354" t="s">
        <v>15618</v>
      </c>
      <c r="D1390" s="278"/>
      <c r="E1390" s="215" t="s">
        <v>15618</v>
      </c>
      <c r="F1390" s="215" t="s">
        <v>15618</v>
      </c>
      <c r="G1390" s="215" t="s">
        <v>15618</v>
      </c>
      <c r="H1390" s="355" t="s">
        <v>15618</v>
      </c>
      <c r="I1390" s="356" t="s">
        <v>15618</v>
      </c>
      <c r="J1390" s="356" t="s">
        <v>15618</v>
      </c>
      <c r="K1390" s="357"/>
      <c r="L1390" s="357"/>
      <c r="M1390" s="357"/>
      <c r="N1390" s="357"/>
      <c r="O1390" s="357"/>
      <c r="P1390" s="358"/>
      <c r="Q1390" s="35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si="196"/>
        <v>0</v>
      </c>
      <c r="Y1390" s="271"/>
      <c r="Z1390" s="271"/>
      <c r="AB1390" s="273" t="str">
        <f t="shared" si="197"/>
        <v/>
      </c>
    </row>
    <row r="1391" spans="1:28" s="272" customFormat="1" ht="20.399999999999999">
      <c r="A1391" s="214"/>
      <c r="B1391" s="215" t="s">
        <v>15618</v>
      </c>
      <c r="C1391" s="354" t="s">
        <v>15618</v>
      </c>
      <c r="D1391" s="278"/>
      <c r="E1391" s="215" t="s">
        <v>15618</v>
      </c>
      <c r="F1391" s="215" t="s">
        <v>15618</v>
      </c>
      <c r="G1391" s="215" t="s">
        <v>15618</v>
      </c>
      <c r="H1391" s="355" t="s">
        <v>15618</v>
      </c>
      <c r="I1391" s="356" t="s">
        <v>15618</v>
      </c>
      <c r="J1391" s="356" t="s">
        <v>15618</v>
      </c>
      <c r="K1391" s="357"/>
      <c r="L1391" s="357"/>
      <c r="M1391" s="357"/>
      <c r="N1391" s="357"/>
      <c r="O1391" s="357"/>
      <c r="P1391" s="358"/>
      <c r="Q1391" s="35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si="196"/>
        <v>0</v>
      </c>
      <c r="Y1391" s="271"/>
      <c r="Z1391" s="271"/>
      <c r="AB1391" s="273" t="str">
        <f t="shared" si="197"/>
        <v/>
      </c>
    </row>
    <row r="1392" spans="1:28" s="272" customFormat="1" ht="20.399999999999999">
      <c r="A1392" s="214"/>
      <c r="B1392" s="215" t="s">
        <v>15618</v>
      </c>
      <c r="C1392" s="354" t="s">
        <v>15618</v>
      </c>
      <c r="D1392" s="278"/>
      <c r="E1392" s="215" t="s">
        <v>15618</v>
      </c>
      <c r="F1392" s="215" t="s">
        <v>15618</v>
      </c>
      <c r="G1392" s="215" t="s">
        <v>15618</v>
      </c>
      <c r="H1392" s="355" t="s">
        <v>15618</v>
      </c>
      <c r="I1392" s="356" t="s">
        <v>15618</v>
      </c>
      <c r="J1392" s="356" t="s">
        <v>15618</v>
      </c>
      <c r="K1392" s="357"/>
      <c r="L1392" s="357"/>
      <c r="M1392" s="357"/>
      <c r="N1392" s="357"/>
      <c r="O1392" s="357"/>
      <c r="P1392" s="358"/>
      <c r="Q1392" s="35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si="196"/>
        <v>0</v>
      </c>
      <c r="Y1392" s="271"/>
      <c r="Z1392" s="271"/>
      <c r="AB1392" s="273" t="str">
        <f t="shared" si="197"/>
        <v/>
      </c>
    </row>
    <row r="1393" spans="1:28" s="272" customFormat="1" ht="20.399999999999999">
      <c r="A1393" s="214"/>
      <c r="B1393" s="215" t="s">
        <v>15618</v>
      </c>
      <c r="C1393" s="354" t="s">
        <v>15618</v>
      </c>
      <c r="D1393" s="278"/>
      <c r="E1393" s="215" t="s">
        <v>15618</v>
      </c>
      <c r="F1393" s="215" t="s">
        <v>15618</v>
      </c>
      <c r="G1393" s="215" t="s">
        <v>15618</v>
      </c>
      <c r="H1393" s="355" t="s">
        <v>15618</v>
      </c>
      <c r="I1393" s="356" t="s">
        <v>15618</v>
      </c>
      <c r="J1393" s="356" t="s">
        <v>15618</v>
      </c>
      <c r="K1393" s="357"/>
      <c r="L1393" s="357"/>
      <c r="M1393" s="357"/>
      <c r="N1393" s="357"/>
      <c r="O1393" s="357"/>
      <c r="P1393" s="358"/>
      <c r="Q1393" s="35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si="196"/>
        <v>0</v>
      </c>
      <c r="Y1393" s="271"/>
      <c r="Z1393" s="271"/>
      <c r="AB1393" s="273" t="str">
        <f t="shared" si="197"/>
        <v/>
      </c>
    </row>
    <row r="1394" spans="1:28" s="272" customFormat="1" ht="20.399999999999999">
      <c r="A1394" s="214"/>
      <c r="B1394" s="215" t="s">
        <v>15618</v>
      </c>
      <c r="C1394" s="354" t="s">
        <v>15618</v>
      </c>
      <c r="D1394" s="278"/>
      <c r="E1394" s="215" t="s">
        <v>15618</v>
      </c>
      <c r="F1394" s="215" t="s">
        <v>15618</v>
      </c>
      <c r="G1394" s="215" t="s">
        <v>15618</v>
      </c>
      <c r="H1394" s="355" t="s">
        <v>15618</v>
      </c>
      <c r="I1394" s="356" t="s">
        <v>15618</v>
      </c>
      <c r="J1394" s="356" t="s">
        <v>15618</v>
      </c>
      <c r="K1394" s="357"/>
      <c r="L1394" s="357"/>
      <c r="M1394" s="357"/>
      <c r="N1394" s="357"/>
      <c r="O1394" s="357"/>
      <c r="P1394" s="358"/>
      <c r="Q1394" s="35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si="196"/>
        <v>0</v>
      </c>
      <c r="Y1394" s="271"/>
      <c r="Z1394" s="271"/>
      <c r="AB1394" s="273" t="str">
        <f t="shared" si="197"/>
        <v/>
      </c>
    </row>
    <row r="1395" spans="1:28" s="272" customFormat="1" ht="20.399999999999999">
      <c r="A1395" s="214"/>
      <c r="B1395" s="215" t="s">
        <v>15618</v>
      </c>
      <c r="C1395" s="354" t="s">
        <v>15618</v>
      </c>
      <c r="D1395" s="278"/>
      <c r="E1395" s="215" t="s">
        <v>15618</v>
      </c>
      <c r="F1395" s="215" t="s">
        <v>15618</v>
      </c>
      <c r="G1395" s="215" t="s">
        <v>15618</v>
      </c>
      <c r="H1395" s="355" t="s">
        <v>15618</v>
      </c>
      <c r="I1395" s="356" t="s">
        <v>15618</v>
      </c>
      <c r="J1395" s="356" t="s">
        <v>15618</v>
      </c>
      <c r="K1395" s="357"/>
      <c r="L1395" s="357"/>
      <c r="M1395" s="357"/>
      <c r="N1395" s="357"/>
      <c r="O1395" s="357"/>
      <c r="P1395" s="358"/>
      <c r="Q1395" s="35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si="196"/>
        <v>0</v>
      </c>
      <c r="Y1395" s="271"/>
      <c r="Z1395" s="271"/>
      <c r="AB1395" s="273" t="str">
        <f t="shared" si="197"/>
        <v/>
      </c>
    </row>
    <row r="1396" spans="1:28" s="272" customFormat="1" ht="20.399999999999999">
      <c r="A1396" s="214"/>
      <c r="B1396" s="215" t="s">
        <v>15618</v>
      </c>
      <c r="C1396" s="354" t="s">
        <v>15618</v>
      </c>
      <c r="D1396" s="278"/>
      <c r="E1396" s="215" t="s">
        <v>15618</v>
      </c>
      <c r="F1396" s="215" t="s">
        <v>15618</v>
      </c>
      <c r="G1396" s="215" t="s">
        <v>15618</v>
      </c>
      <c r="H1396" s="355" t="s">
        <v>15618</v>
      </c>
      <c r="I1396" s="356" t="s">
        <v>15618</v>
      </c>
      <c r="J1396" s="356" t="s">
        <v>15618</v>
      </c>
      <c r="K1396" s="357"/>
      <c r="L1396" s="357"/>
      <c r="M1396" s="357"/>
      <c r="N1396" s="357"/>
      <c r="O1396" s="357"/>
      <c r="P1396" s="358"/>
      <c r="Q1396" s="35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si="196"/>
        <v>0</v>
      </c>
      <c r="Y1396" s="271"/>
      <c r="Z1396" s="271"/>
      <c r="AB1396" s="273" t="str">
        <f t="shared" si="197"/>
        <v/>
      </c>
    </row>
    <row r="1397" spans="1:28" s="272" customFormat="1" ht="20.399999999999999">
      <c r="A1397" s="214"/>
      <c r="B1397" s="215" t="s">
        <v>15618</v>
      </c>
      <c r="C1397" s="354" t="s">
        <v>15618</v>
      </c>
      <c r="D1397" s="278"/>
      <c r="E1397" s="215" t="s">
        <v>15618</v>
      </c>
      <c r="F1397" s="215" t="s">
        <v>15618</v>
      </c>
      <c r="G1397" s="215" t="s">
        <v>15618</v>
      </c>
      <c r="H1397" s="355" t="s">
        <v>15618</v>
      </c>
      <c r="I1397" s="356" t="s">
        <v>15618</v>
      </c>
      <c r="J1397" s="356" t="s">
        <v>15618</v>
      </c>
      <c r="K1397" s="357"/>
      <c r="L1397" s="357"/>
      <c r="M1397" s="357"/>
      <c r="N1397" s="357"/>
      <c r="O1397" s="357"/>
      <c r="P1397" s="358"/>
      <c r="Q1397" s="35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si="196"/>
        <v>0</v>
      </c>
      <c r="Y1397" s="271"/>
      <c r="Z1397" s="271"/>
      <c r="AB1397" s="273" t="str">
        <f t="shared" si="197"/>
        <v/>
      </c>
    </row>
    <row r="1398" spans="1:28" s="272" customFormat="1" ht="20.399999999999999">
      <c r="A1398" s="214"/>
      <c r="B1398" s="215" t="s">
        <v>15618</v>
      </c>
      <c r="C1398" s="354" t="s">
        <v>15618</v>
      </c>
      <c r="D1398" s="278"/>
      <c r="E1398" s="215" t="s">
        <v>15618</v>
      </c>
      <c r="F1398" s="215" t="s">
        <v>15618</v>
      </c>
      <c r="G1398" s="215" t="s">
        <v>15618</v>
      </c>
      <c r="H1398" s="355" t="s">
        <v>15618</v>
      </c>
      <c r="I1398" s="356" t="s">
        <v>15618</v>
      </c>
      <c r="J1398" s="356" t="s">
        <v>15618</v>
      </c>
      <c r="K1398" s="357"/>
      <c r="L1398" s="357"/>
      <c r="M1398" s="357"/>
      <c r="N1398" s="357"/>
      <c r="O1398" s="357"/>
      <c r="P1398" s="358"/>
      <c r="Q1398" s="35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si="196"/>
        <v>0</v>
      </c>
      <c r="Y1398" s="271"/>
      <c r="Z1398" s="271"/>
      <c r="AB1398" s="273" t="str">
        <f t="shared" si="197"/>
        <v/>
      </c>
    </row>
    <row r="1399" spans="1:28" s="272" customFormat="1" ht="20.399999999999999">
      <c r="A1399" s="214"/>
      <c r="B1399" s="215" t="s">
        <v>15618</v>
      </c>
      <c r="C1399" s="354" t="s">
        <v>15618</v>
      </c>
      <c r="D1399" s="278"/>
      <c r="E1399" s="215" t="s">
        <v>15618</v>
      </c>
      <c r="F1399" s="215" t="s">
        <v>15618</v>
      </c>
      <c r="G1399" s="215" t="s">
        <v>15618</v>
      </c>
      <c r="H1399" s="355" t="s">
        <v>15618</v>
      </c>
      <c r="I1399" s="356" t="s">
        <v>15618</v>
      </c>
      <c r="J1399" s="356" t="s">
        <v>15618</v>
      </c>
      <c r="K1399" s="357"/>
      <c r="L1399" s="357"/>
      <c r="M1399" s="357"/>
      <c r="N1399" s="357"/>
      <c r="O1399" s="357"/>
      <c r="P1399" s="358"/>
      <c r="Q1399" s="35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si="196"/>
        <v>0</v>
      </c>
      <c r="Y1399" s="271"/>
      <c r="Z1399" s="271"/>
      <c r="AB1399" s="273" t="str">
        <f t="shared" si="197"/>
        <v/>
      </c>
    </row>
    <row r="1400" spans="1:28" s="272" customFormat="1" ht="20.399999999999999">
      <c r="A1400" s="214"/>
      <c r="B1400" s="215" t="s">
        <v>15618</v>
      </c>
      <c r="C1400" s="354" t="s">
        <v>15618</v>
      </c>
      <c r="D1400" s="278"/>
      <c r="E1400" s="215" t="s">
        <v>15618</v>
      </c>
      <c r="F1400" s="215" t="s">
        <v>15618</v>
      </c>
      <c r="G1400" s="215" t="s">
        <v>15618</v>
      </c>
      <c r="H1400" s="355" t="s">
        <v>15618</v>
      </c>
      <c r="I1400" s="356" t="s">
        <v>15618</v>
      </c>
      <c r="J1400" s="356" t="s">
        <v>15618</v>
      </c>
      <c r="K1400" s="357"/>
      <c r="L1400" s="357"/>
      <c r="M1400" s="357"/>
      <c r="N1400" s="357"/>
      <c r="O1400" s="357"/>
      <c r="P1400" s="358"/>
      <c r="Q1400" s="35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si="196"/>
        <v>0</v>
      </c>
      <c r="Y1400" s="271"/>
      <c r="Z1400" s="271"/>
      <c r="AB1400" s="273" t="str">
        <f t="shared" si="197"/>
        <v/>
      </c>
    </row>
    <row r="1401" spans="1:28" s="272" customFormat="1" ht="20.399999999999999">
      <c r="A1401" s="214"/>
      <c r="B1401" s="215" t="s">
        <v>15618</v>
      </c>
      <c r="C1401" s="354" t="s">
        <v>15618</v>
      </c>
      <c r="D1401" s="278"/>
      <c r="E1401" s="215" t="s">
        <v>15618</v>
      </c>
      <c r="F1401" s="215" t="s">
        <v>15618</v>
      </c>
      <c r="G1401" s="215" t="s">
        <v>15618</v>
      </c>
      <c r="H1401" s="355" t="s">
        <v>15618</v>
      </c>
      <c r="I1401" s="356" t="s">
        <v>15618</v>
      </c>
      <c r="J1401" s="356" t="s">
        <v>15618</v>
      </c>
      <c r="K1401" s="357"/>
      <c r="L1401" s="357"/>
      <c r="M1401" s="357"/>
      <c r="N1401" s="357"/>
      <c r="O1401" s="357"/>
      <c r="P1401" s="358"/>
      <c r="Q1401" s="35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si="196"/>
        <v>0</v>
      </c>
      <c r="Y1401" s="271"/>
      <c r="Z1401" s="271"/>
      <c r="AB1401" s="273" t="str">
        <f t="shared" si="197"/>
        <v/>
      </c>
    </row>
    <row r="1402" spans="1:28" s="272" customFormat="1" ht="20.399999999999999">
      <c r="A1402" s="214"/>
      <c r="B1402" s="215" t="s">
        <v>15618</v>
      </c>
      <c r="C1402" s="354" t="s">
        <v>15618</v>
      </c>
      <c r="D1402" s="278"/>
      <c r="E1402" s="215" t="s">
        <v>15618</v>
      </c>
      <c r="F1402" s="215" t="s">
        <v>15618</v>
      </c>
      <c r="G1402" s="215" t="s">
        <v>15618</v>
      </c>
      <c r="H1402" s="355" t="s">
        <v>15618</v>
      </c>
      <c r="I1402" s="356" t="s">
        <v>15618</v>
      </c>
      <c r="J1402" s="356" t="s">
        <v>15618</v>
      </c>
      <c r="K1402" s="357"/>
      <c r="L1402" s="357"/>
      <c r="M1402" s="357"/>
      <c r="N1402" s="357"/>
      <c r="O1402" s="357"/>
      <c r="P1402" s="358"/>
      <c r="Q1402" s="359"/>
      <c r="R1402" s="215" t="str">
        <f ca="1">IF(ISERROR($V1402),"",OFFSET('Smelter Look-up'!$C$4,$V1402-4,0)&amp;"")</f>
        <v/>
      </c>
      <c r="S1402" s="222" t="str">
        <f t="shared" ref="S1402" ca="1" si="198">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 si="199">IF(AND(C1402="Smelter not listed",OR(LEN(D1402)=0,LEN(E1402)=0)),1,0)</f>
        <v>0</v>
      </c>
      <c r="Y1402" s="271"/>
      <c r="Z1402" s="271"/>
      <c r="AB1402" s="273" t="str">
        <f t="shared" ref="AB1402" si="200">B1402&amp;C1402</f>
        <v/>
      </c>
    </row>
    <row r="1403" spans="1:28" s="272" customFormat="1" ht="20.399999999999999">
      <c r="A1403" s="214"/>
      <c r="B1403" s="215" t="s">
        <v>15618</v>
      </c>
      <c r="C1403" s="354" t="s">
        <v>15618</v>
      </c>
      <c r="D1403" s="278"/>
      <c r="E1403" s="215" t="s">
        <v>15618</v>
      </c>
      <c r="F1403" s="215" t="s">
        <v>15618</v>
      </c>
      <c r="G1403" s="215" t="s">
        <v>15618</v>
      </c>
      <c r="H1403" s="355" t="s">
        <v>15618</v>
      </c>
      <c r="I1403" s="356" t="s">
        <v>15618</v>
      </c>
      <c r="J1403" s="356" t="s">
        <v>15618</v>
      </c>
      <c r="K1403" s="357"/>
      <c r="L1403" s="357"/>
      <c r="M1403" s="357"/>
      <c r="N1403" s="357"/>
      <c r="O1403" s="357"/>
      <c r="P1403" s="358"/>
      <c r="Q1403" s="359"/>
      <c r="R1403" s="215" t="str">
        <f ca="1">IF(ISERROR($V1403),"",OFFSET('Smelter Look-up'!$C$4,$V1403-4,0)&amp;"")</f>
        <v/>
      </c>
      <c r="S1403" s="222" t="str">
        <f t="shared" ref="S1403:S1434" ca="1" si="20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X1434" si="202">IF(AND(C1403="Smelter not listed",OR(LEN(D1403)=0,LEN(E1403)=0)),1,0)</f>
        <v>0</v>
      </c>
      <c r="Y1403" s="271"/>
      <c r="Z1403" s="271"/>
      <c r="AB1403" s="273" t="str">
        <f t="shared" ref="AB1403:AB1434" si="203">B1403&amp;C1403</f>
        <v/>
      </c>
    </row>
    <row r="1404" spans="1:28" s="272" customFormat="1" ht="20.399999999999999">
      <c r="A1404" s="214"/>
      <c r="B1404" s="215" t="s">
        <v>15618</v>
      </c>
      <c r="C1404" s="354" t="s">
        <v>15618</v>
      </c>
      <c r="D1404" s="278"/>
      <c r="E1404" s="215" t="s">
        <v>15618</v>
      </c>
      <c r="F1404" s="215" t="s">
        <v>15618</v>
      </c>
      <c r="G1404" s="215" t="s">
        <v>15618</v>
      </c>
      <c r="H1404" s="355" t="s">
        <v>15618</v>
      </c>
      <c r="I1404" s="356" t="s">
        <v>15618</v>
      </c>
      <c r="J1404" s="356" t="s">
        <v>15618</v>
      </c>
      <c r="K1404" s="357"/>
      <c r="L1404" s="357"/>
      <c r="M1404" s="357"/>
      <c r="N1404" s="357"/>
      <c r="O1404" s="357"/>
      <c r="P1404" s="358"/>
      <c r="Q1404" s="35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si="202"/>
        <v>0</v>
      </c>
      <c r="Y1404" s="271"/>
      <c r="Z1404" s="271"/>
      <c r="AB1404" s="273" t="str">
        <f t="shared" si="203"/>
        <v/>
      </c>
    </row>
    <row r="1405" spans="1:28" s="272" customFormat="1" ht="20.399999999999999">
      <c r="A1405" s="214"/>
      <c r="B1405" s="215" t="s">
        <v>15618</v>
      </c>
      <c r="C1405" s="354" t="s">
        <v>15618</v>
      </c>
      <c r="D1405" s="278"/>
      <c r="E1405" s="215" t="s">
        <v>15618</v>
      </c>
      <c r="F1405" s="215" t="s">
        <v>15618</v>
      </c>
      <c r="G1405" s="215" t="s">
        <v>15618</v>
      </c>
      <c r="H1405" s="355" t="s">
        <v>15618</v>
      </c>
      <c r="I1405" s="356" t="s">
        <v>15618</v>
      </c>
      <c r="J1405" s="356" t="s">
        <v>15618</v>
      </c>
      <c r="K1405" s="357"/>
      <c r="L1405" s="357"/>
      <c r="M1405" s="357"/>
      <c r="N1405" s="357"/>
      <c r="O1405" s="357"/>
      <c r="P1405" s="358"/>
      <c r="Q1405" s="35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si="202"/>
        <v>0</v>
      </c>
      <c r="Y1405" s="271"/>
      <c r="Z1405" s="271"/>
      <c r="AB1405" s="273" t="str">
        <f t="shared" si="203"/>
        <v/>
      </c>
    </row>
    <row r="1406" spans="1:28" s="272" customFormat="1" ht="20.399999999999999">
      <c r="A1406" s="214"/>
      <c r="B1406" s="215" t="s">
        <v>15618</v>
      </c>
      <c r="C1406" s="354" t="s">
        <v>15618</v>
      </c>
      <c r="D1406" s="278"/>
      <c r="E1406" s="215" t="s">
        <v>15618</v>
      </c>
      <c r="F1406" s="215" t="s">
        <v>15618</v>
      </c>
      <c r="G1406" s="215" t="s">
        <v>15618</v>
      </c>
      <c r="H1406" s="355" t="s">
        <v>15618</v>
      </c>
      <c r="I1406" s="356" t="s">
        <v>15618</v>
      </c>
      <c r="J1406" s="356" t="s">
        <v>15618</v>
      </c>
      <c r="K1406" s="357"/>
      <c r="L1406" s="357"/>
      <c r="M1406" s="357"/>
      <c r="N1406" s="357"/>
      <c r="O1406" s="357"/>
      <c r="P1406" s="358"/>
      <c r="Q1406" s="35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si="202"/>
        <v>0</v>
      </c>
      <c r="Y1406" s="271"/>
      <c r="Z1406" s="271"/>
      <c r="AB1406" s="273" t="str">
        <f t="shared" si="203"/>
        <v/>
      </c>
    </row>
    <row r="1407" spans="1:28" s="272" customFormat="1" ht="20.399999999999999">
      <c r="A1407" s="214"/>
      <c r="B1407" s="215" t="s">
        <v>15618</v>
      </c>
      <c r="C1407" s="354" t="s">
        <v>15618</v>
      </c>
      <c r="D1407" s="278"/>
      <c r="E1407" s="215" t="s">
        <v>15618</v>
      </c>
      <c r="F1407" s="215" t="s">
        <v>15618</v>
      </c>
      <c r="G1407" s="215" t="s">
        <v>15618</v>
      </c>
      <c r="H1407" s="355" t="s">
        <v>15618</v>
      </c>
      <c r="I1407" s="356" t="s">
        <v>15618</v>
      </c>
      <c r="J1407" s="356" t="s">
        <v>15618</v>
      </c>
      <c r="K1407" s="357"/>
      <c r="L1407" s="357"/>
      <c r="M1407" s="357"/>
      <c r="N1407" s="357"/>
      <c r="O1407" s="357"/>
      <c r="P1407" s="358"/>
      <c r="Q1407" s="35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si="202"/>
        <v>0</v>
      </c>
      <c r="Y1407" s="271"/>
      <c r="Z1407" s="271"/>
      <c r="AB1407" s="273" t="str">
        <f t="shared" si="203"/>
        <v/>
      </c>
    </row>
    <row r="1408" spans="1:28" s="272" customFormat="1" ht="20.399999999999999">
      <c r="A1408" s="214"/>
      <c r="B1408" s="215" t="s">
        <v>15618</v>
      </c>
      <c r="C1408" s="354" t="s">
        <v>15618</v>
      </c>
      <c r="D1408" s="278"/>
      <c r="E1408" s="215" t="s">
        <v>15618</v>
      </c>
      <c r="F1408" s="215" t="s">
        <v>15618</v>
      </c>
      <c r="G1408" s="215" t="s">
        <v>15618</v>
      </c>
      <c r="H1408" s="355" t="s">
        <v>15618</v>
      </c>
      <c r="I1408" s="356" t="s">
        <v>15618</v>
      </c>
      <c r="J1408" s="356" t="s">
        <v>15618</v>
      </c>
      <c r="K1408" s="357"/>
      <c r="L1408" s="357"/>
      <c r="M1408" s="357"/>
      <c r="N1408" s="357"/>
      <c r="O1408" s="357"/>
      <c r="P1408" s="358"/>
      <c r="Q1408" s="35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si="202"/>
        <v>0</v>
      </c>
      <c r="Y1408" s="271"/>
      <c r="Z1408" s="271"/>
      <c r="AB1408" s="273" t="str">
        <f t="shared" si="203"/>
        <v/>
      </c>
    </row>
    <row r="1409" spans="1:28" s="272" customFormat="1" ht="20.399999999999999">
      <c r="A1409" s="214"/>
      <c r="B1409" s="215" t="s">
        <v>15618</v>
      </c>
      <c r="C1409" s="354" t="s">
        <v>15618</v>
      </c>
      <c r="D1409" s="278"/>
      <c r="E1409" s="215" t="s">
        <v>15618</v>
      </c>
      <c r="F1409" s="215" t="s">
        <v>15618</v>
      </c>
      <c r="G1409" s="215" t="s">
        <v>15618</v>
      </c>
      <c r="H1409" s="355" t="s">
        <v>15618</v>
      </c>
      <c r="I1409" s="356" t="s">
        <v>15618</v>
      </c>
      <c r="J1409" s="356" t="s">
        <v>15618</v>
      </c>
      <c r="K1409" s="357"/>
      <c r="L1409" s="357"/>
      <c r="M1409" s="357"/>
      <c r="N1409" s="357"/>
      <c r="O1409" s="357"/>
      <c r="P1409" s="358"/>
      <c r="Q1409" s="35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si="202"/>
        <v>0</v>
      </c>
      <c r="Y1409" s="271"/>
      <c r="Z1409" s="271"/>
      <c r="AB1409" s="273" t="str">
        <f t="shared" si="203"/>
        <v/>
      </c>
    </row>
    <row r="1410" spans="1:28" s="272" customFormat="1" ht="20.399999999999999">
      <c r="A1410" s="214"/>
      <c r="B1410" s="215" t="s">
        <v>15618</v>
      </c>
      <c r="C1410" s="354" t="s">
        <v>15618</v>
      </c>
      <c r="D1410" s="278"/>
      <c r="E1410" s="215" t="s">
        <v>15618</v>
      </c>
      <c r="F1410" s="215" t="s">
        <v>15618</v>
      </c>
      <c r="G1410" s="215" t="s">
        <v>15618</v>
      </c>
      <c r="H1410" s="355" t="s">
        <v>15618</v>
      </c>
      <c r="I1410" s="356" t="s">
        <v>15618</v>
      </c>
      <c r="J1410" s="356" t="s">
        <v>15618</v>
      </c>
      <c r="K1410" s="357"/>
      <c r="L1410" s="357"/>
      <c r="M1410" s="357"/>
      <c r="N1410" s="357"/>
      <c r="O1410" s="357"/>
      <c r="P1410" s="358"/>
      <c r="Q1410" s="35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si="202"/>
        <v>0</v>
      </c>
      <c r="Y1410" s="271"/>
      <c r="Z1410" s="271"/>
      <c r="AB1410" s="273" t="str">
        <f t="shared" si="203"/>
        <v/>
      </c>
    </row>
    <row r="1411" spans="1:28" s="272" customFormat="1" ht="20.399999999999999">
      <c r="A1411" s="214"/>
      <c r="B1411" s="215" t="s">
        <v>15618</v>
      </c>
      <c r="C1411" s="354" t="s">
        <v>15618</v>
      </c>
      <c r="D1411" s="278"/>
      <c r="E1411" s="215" t="s">
        <v>15618</v>
      </c>
      <c r="F1411" s="215" t="s">
        <v>15618</v>
      </c>
      <c r="G1411" s="215" t="s">
        <v>15618</v>
      </c>
      <c r="H1411" s="355" t="s">
        <v>15618</v>
      </c>
      <c r="I1411" s="356" t="s">
        <v>15618</v>
      </c>
      <c r="J1411" s="356" t="s">
        <v>15618</v>
      </c>
      <c r="K1411" s="357"/>
      <c r="L1411" s="357"/>
      <c r="M1411" s="357"/>
      <c r="N1411" s="357"/>
      <c r="O1411" s="357"/>
      <c r="P1411" s="358"/>
      <c r="Q1411" s="35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si="202"/>
        <v>0</v>
      </c>
      <c r="Y1411" s="271"/>
      <c r="Z1411" s="271"/>
      <c r="AB1411" s="273" t="str">
        <f t="shared" si="203"/>
        <v/>
      </c>
    </row>
    <row r="1412" spans="1:28" s="272" customFormat="1" ht="20.399999999999999">
      <c r="A1412" s="214"/>
      <c r="B1412" s="215" t="s">
        <v>15618</v>
      </c>
      <c r="C1412" s="354" t="s">
        <v>15618</v>
      </c>
      <c r="D1412" s="278"/>
      <c r="E1412" s="215" t="s">
        <v>15618</v>
      </c>
      <c r="F1412" s="215" t="s">
        <v>15618</v>
      </c>
      <c r="G1412" s="215" t="s">
        <v>15618</v>
      </c>
      <c r="H1412" s="355" t="s">
        <v>15618</v>
      </c>
      <c r="I1412" s="356" t="s">
        <v>15618</v>
      </c>
      <c r="J1412" s="356" t="s">
        <v>15618</v>
      </c>
      <c r="K1412" s="357"/>
      <c r="L1412" s="357"/>
      <c r="M1412" s="357"/>
      <c r="N1412" s="357"/>
      <c r="O1412" s="357"/>
      <c r="P1412" s="358"/>
      <c r="Q1412" s="35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si="202"/>
        <v>0</v>
      </c>
      <c r="Y1412" s="271"/>
      <c r="Z1412" s="271"/>
      <c r="AB1412" s="273" t="str">
        <f t="shared" si="203"/>
        <v/>
      </c>
    </row>
    <row r="1413" spans="1:28" s="272" customFormat="1" ht="20.399999999999999">
      <c r="A1413" s="214"/>
      <c r="B1413" s="215" t="s">
        <v>15618</v>
      </c>
      <c r="C1413" s="354" t="s">
        <v>15618</v>
      </c>
      <c r="D1413" s="278"/>
      <c r="E1413" s="215" t="s">
        <v>15618</v>
      </c>
      <c r="F1413" s="215" t="s">
        <v>15618</v>
      </c>
      <c r="G1413" s="215" t="s">
        <v>15618</v>
      </c>
      <c r="H1413" s="355" t="s">
        <v>15618</v>
      </c>
      <c r="I1413" s="356" t="s">
        <v>15618</v>
      </c>
      <c r="J1413" s="356" t="s">
        <v>15618</v>
      </c>
      <c r="K1413" s="357"/>
      <c r="L1413" s="357"/>
      <c r="M1413" s="357"/>
      <c r="N1413" s="357"/>
      <c r="O1413" s="357"/>
      <c r="P1413" s="358"/>
      <c r="Q1413" s="35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si="202"/>
        <v>0</v>
      </c>
      <c r="Y1413" s="271"/>
      <c r="Z1413" s="271"/>
      <c r="AB1413" s="273" t="str">
        <f t="shared" si="203"/>
        <v/>
      </c>
    </row>
    <row r="1414" spans="1:28" s="272" customFormat="1" ht="20.399999999999999">
      <c r="A1414" s="214"/>
      <c r="B1414" s="215" t="s">
        <v>15618</v>
      </c>
      <c r="C1414" s="354" t="s">
        <v>15618</v>
      </c>
      <c r="D1414" s="278"/>
      <c r="E1414" s="215" t="s">
        <v>15618</v>
      </c>
      <c r="F1414" s="215" t="s">
        <v>15618</v>
      </c>
      <c r="G1414" s="215" t="s">
        <v>15618</v>
      </c>
      <c r="H1414" s="355" t="s">
        <v>15618</v>
      </c>
      <c r="I1414" s="356" t="s">
        <v>15618</v>
      </c>
      <c r="J1414" s="356" t="s">
        <v>15618</v>
      </c>
      <c r="K1414" s="357"/>
      <c r="L1414" s="357"/>
      <c r="M1414" s="357"/>
      <c r="N1414" s="357"/>
      <c r="O1414" s="357"/>
      <c r="P1414" s="358"/>
      <c r="Q1414" s="35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si="202"/>
        <v>0</v>
      </c>
      <c r="Y1414" s="271"/>
      <c r="Z1414" s="271"/>
      <c r="AB1414" s="273" t="str">
        <f t="shared" si="203"/>
        <v/>
      </c>
    </row>
    <row r="1415" spans="1:28" s="272" customFormat="1" ht="20.399999999999999">
      <c r="A1415" s="214"/>
      <c r="B1415" s="215" t="s">
        <v>15618</v>
      </c>
      <c r="C1415" s="354" t="s">
        <v>15618</v>
      </c>
      <c r="D1415" s="278"/>
      <c r="E1415" s="215" t="s">
        <v>15618</v>
      </c>
      <c r="F1415" s="215" t="s">
        <v>15618</v>
      </c>
      <c r="G1415" s="215" t="s">
        <v>15618</v>
      </c>
      <c r="H1415" s="355" t="s">
        <v>15618</v>
      </c>
      <c r="I1415" s="356" t="s">
        <v>15618</v>
      </c>
      <c r="J1415" s="356" t="s">
        <v>15618</v>
      </c>
      <c r="K1415" s="357"/>
      <c r="L1415" s="357"/>
      <c r="M1415" s="357"/>
      <c r="N1415" s="357"/>
      <c r="O1415" s="357"/>
      <c r="P1415" s="358"/>
      <c r="Q1415" s="35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si="202"/>
        <v>0</v>
      </c>
      <c r="Y1415" s="271"/>
      <c r="Z1415" s="271"/>
      <c r="AB1415" s="273" t="str">
        <f t="shared" si="203"/>
        <v/>
      </c>
    </row>
    <row r="1416" spans="1:28" s="272" customFormat="1" ht="20.399999999999999">
      <c r="A1416" s="214"/>
      <c r="B1416" s="215" t="s">
        <v>15618</v>
      </c>
      <c r="C1416" s="354" t="s">
        <v>15618</v>
      </c>
      <c r="D1416" s="278"/>
      <c r="E1416" s="215" t="s">
        <v>15618</v>
      </c>
      <c r="F1416" s="215" t="s">
        <v>15618</v>
      </c>
      <c r="G1416" s="215" t="s">
        <v>15618</v>
      </c>
      <c r="H1416" s="355" t="s">
        <v>15618</v>
      </c>
      <c r="I1416" s="356" t="s">
        <v>15618</v>
      </c>
      <c r="J1416" s="356" t="s">
        <v>15618</v>
      </c>
      <c r="K1416" s="357"/>
      <c r="L1416" s="357"/>
      <c r="M1416" s="357"/>
      <c r="N1416" s="357"/>
      <c r="O1416" s="357"/>
      <c r="P1416" s="358"/>
      <c r="Q1416" s="35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si="202"/>
        <v>0</v>
      </c>
      <c r="Y1416" s="271"/>
      <c r="Z1416" s="271"/>
      <c r="AB1416" s="273" t="str">
        <f t="shared" si="203"/>
        <v/>
      </c>
    </row>
    <row r="1417" spans="1:28" s="272" customFormat="1" ht="20.399999999999999">
      <c r="A1417" s="214"/>
      <c r="B1417" s="215" t="s">
        <v>15618</v>
      </c>
      <c r="C1417" s="354" t="s">
        <v>15618</v>
      </c>
      <c r="D1417" s="278"/>
      <c r="E1417" s="215" t="s">
        <v>15618</v>
      </c>
      <c r="F1417" s="215" t="s">
        <v>15618</v>
      </c>
      <c r="G1417" s="215" t="s">
        <v>15618</v>
      </c>
      <c r="H1417" s="355" t="s">
        <v>15618</v>
      </c>
      <c r="I1417" s="356" t="s">
        <v>15618</v>
      </c>
      <c r="J1417" s="356" t="s">
        <v>15618</v>
      </c>
      <c r="K1417" s="357"/>
      <c r="L1417" s="357"/>
      <c r="M1417" s="357"/>
      <c r="N1417" s="357"/>
      <c r="O1417" s="357"/>
      <c r="P1417" s="358"/>
      <c r="Q1417" s="35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si="202"/>
        <v>0</v>
      </c>
      <c r="Y1417" s="271"/>
      <c r="Z1417" s="271"/>
      <c r="AB1417" s="273" t="str">
        <f t="shared" si="203"/>
        <v/>
      </c>
    </row>
    <row r="1418" spans="1:28" s="272" customFormat="1" ht="20.399999999999999">
      <c r="A1418" s="214"/>
      <c r="B1418" s="215" t="s">
        <v>15618</v>
      </c>
      <c r="C1418" s="354" t="s">
        <v>15618</v>
      </c>
      <c r="D1418" s="278"/>
      <c r="E1418" s="215" t="s">
        <v>15618</v>
      </c>
      <c r="F1418" s="215" t="s">
        <v>15618</v>
      </c>
      <c r="G1418" s="215" t="s">
        <v>15618</v>
      </c>
      <c r="H1418" s="355" t="s">
        <v>15618</v>
      </c>
      <c r="I1418" s="356" t="s">
        <v>15618</v>
      </c>
      <c r="J1418" s="356" t="s">
        <v>15618</v>
      </c>
      <c r="K1418" s="357"/>
      <c r="L1418" s="357"/>
      <c r="M1418" s="357"/>
      <c r="N1418" s="357"/>
      <c r="O1418" s="357"/>
      <c r="P1418" s="358"/>
      <c r="Q1418" s="35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si="202"/>
        <v>0</v>
      </c>
      <c r="Y1418" s="271"/>
      <c r="Z1418" s="271"/>
      <c r="AB1418" s="273" t="str">
        <f t="shared" si="203"/>
        <v/>
      </c>
    </row>
    <row r="1419" spans="1:28" s="272" customFormat="1" ht="20.399999999999999">
      <c r="A1419" s="214"/>
      <c r="B1419" s="215" t="s">
        <v>15618</v>
      </c>
      <c r="C1419" s="354" t="s">
        <v>15618</v>
      </c>
      <c r="D1419" s="278"/>
      <c r="E1419" s="215" t="s">
        <v>15618</v>
      </c>
      <c r="F1419" s="215" t="s">
        <v>15618</v>
      </c>
      <c r="G1419" s="215" t="s">
        <v>15618</v>
      </c>
      <c r="H1419" s="355" t="s">
        <v>15618</v>
      </c>
      <c r="I1419" s="356" t="s">
        <v>15618</v>
      </c>
      <c r="J1419" s="356" t="s">
        <v>15618</v>
      </c>
      <c r="K1419" s="357"/>
      <c r="L1419" s="357"/>
      <c r="M1419" s="357"/>
      <c r="N1419" s="357"/>
      <c r="O1419" s="357"/>
      <c r="P1419" s="358"/>
      <c r="Q1419" s="35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si="202"/>
        <v>0</v>
      </c>
      <c r="Y1419" s="271"/>
      <c r="Z1419" s="271"/>
      <c r="AB1419" s="273" t="str">
        <f t="shared" si="203"/>
        <v/>
      </c>
    </row>
    <row r="1420" spans="1:28" s="272" customFormat="1" ht="20.399999999999999">
      <c r="A1420" s="214"/>
      <c r="B1420" s="215" t="s">
        <v>15618</v>
      </c>
      <c r="C1420" s="354" t="s">
        <v>15618</v>
      </c>
      <c r="D1420" s="278"/>
      <c r="E1420" s="215" t="s">
        <v>15618</v>
      </c>
      <c r="F1420" s="215" t="s">
        <v>15618</v>
      </c>
      <c r="G1420" s="215" t="s">
        <v>15618</v>
      </c>
      <c r="H1420" s="355" t="s">
        <v>15618</v>
      </c>
      <c r="I1420" s="356" t="s">
        <v>15618</v>
      </c>
      <c r="J1420" s="356" t="s">
        <v>15618</v>
      </c>
      <c r="K1420" s="357"/>
      <c r="L1420" s="357"/>
      <c r="M1420" s="357"/>
      <c r="N1420" s="357"/>
      <c r="O1420" s="357"/>
      <c r="P1420" s="358"/>
      <c r="Q1420" s="35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si="202"/>
        <v>0</v>
      </c>
      <c r="Y1420" s="271"/>
      <c r="Z1420" s="271"/>
      <c r="AB1420" s="273" t="str">
        <f t="shared" si="203"/>
        <v/>
      </c>
    </row>
    <row r="1421" spans="1:28" s="272" customFormat="1" ht="20.399999999999999">
      <c r="A1421" s="214"/>
      <c r="B1421" s="215" t="s">
        <v>15618</v>
      </c>
      <c r="C1421" s="354" t="s">
        <v>15618</v>
      </c>
      <c r="D1421" s="278"/>
      <c r="E1421" s="215" t="s">
        <v>15618</v>
      </c>
      <c r="F1421" s="215" t="s">
        <v>15618</v>
      </c>
      <c r="G1421" s="215" t="s">
        <v>15618</v>
      </c>
      <c r="H1421" s="355" t="s">
        <v>15618</v>
      </c>
      <c r="I1421" s="356" t="s">
        <v>15618</v>
      </c>
      <c r="J1421" s="356" t="s">
        <v>15618</v>
      </c>
      <c r="K1421" s="357"/>
      <c r="L1421" s="357"/>
      <c r="M1421" s="357"/>
      <c r="N1421" s="357"/>
      <c r="O1421" s="357"/>
      <c r="P1421" s="358"/>
      <c r="Q1421" s="35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si="202"/>
        <v>0</v>
      </c>
      <c r="Y1421" s="271"/>
      <c r="Z1421" s="271"/>
      <c r="AB1421" s="273" t="str">
        <f t="shared" si="203"/>
        <v/>
      </c>
    </row>
    <row r="1422" spans="1:28" s="272" customFormat="1" ht="20.399999999999999">
      <c r="A1422" s="214"/>
      <c r="B1422" s="215" t="s">
        <v>15618</v>
      </c>
      <c r="C1422" s="354" t="s">
        <v>15618</v>
      </c>
      <c r="D1422" s="278"/>
      <c r="E1422" s="215" t="s">
        <v>15618</v>
      </c>
      <c r="F1422" s="215" t="s">
        <v>15618</v>
      </c>
      <c r="G1422" s="215" t="s">
        <v>15618</v>
      </c>
      <c r="H1422" s="355" t="s">
        <v>15618</v>
      </c>
      <c r="I1422" s="356" t="s">
        <v>15618</v>
      </c>
      <c r="J1422" s="356" t="s">
        <v>15618</v>
      </c>
      <c r="K1422" s="357"/>
      <c r="L1422" s="357"/>
      <c r="M1422" s="357"/>
      <c r="N1422" s="357"/>
      <c r="O1422" s="357"/>
      <c r="P1422" s="358"/>
      <c r="Q1422" s="35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si="202"/>
        <v>0</v>
      </c>
      <c r="Y1422" s="271"/>
      <c r="Z1422" s="271"/>
      <c r="AB1422" s="273" t="str">
        <f t="shared" si="203"/>
        <v/>
      </c>
    </row>
    <row r="1423" spans="1:28" s="272" customFormat="1" ht="20.399999999999999">
      <c r="A1423" s="214"/>
      <c r="B1423" s="215" t="s">
        <v>15618</v>
      </c>
      <c r="C1423" s="354" t="s">
        <v>15618</v>
      </c>
      <c r="D1423" s="278"/>
      <c r="E1423" s="215" t="s">
        <v>15618</v>
      </c>
      <c r="F1423" s="215" t="s">
        <v>15618</v>
      </c>
      <c r="G1423" s="215" t="s">
        <v>15618</v>
      </c>
      <c r="H1423" s="355" t="s">
        <v>15618</v>
      </c>
      <c r="I1423" s="356" t="s">
        <v>15618</v>
      </c>
      <c r="J1423" s="356" t="s">
        <v>15618</v>
      </c>
      <c r="K1423" s="357"/>
      <c r="L1423" s="357"/>
      <c r="M1423" s="357"/>
      <c r="N1423" s="357"/>
      <c r="O1423" s="357"/>
      <c r="P1423" s="358"/>
      <c r="Q1423" s="35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si="202"/>
        <v>0</v>
      </c>
      <c r="Y1423" s="271"/>
      <c r="Z1423" s="271"/>
      <c r="AB1423" s="273" t="str">
        <f t="shared" si="203"/>
        <v/>
      </c>
    </row>
    <row r="1424" spans="1:28" s="272" customFormat="1" ht="20.399999999999999">
      <c r="A1424" s="214"/>
      <c r="B1424" s="215" t="s">
        <v>15618</v>
      </c>
      <c r="C1424" s="354" t="s">
        <v>15618</v>
      </c>
      <c r="D1424" s="278"/>
      <c r="E1424" s="215" t="s">
        <v>15618</v>
      </c>
      <c r="F1424" s="215" t="s">
        <v>15618</v>
      </c>
      <c r="G1424" s="215" t="s">
        <v>15618</v>
      </c>
      <c r="H1424" s="355" t="s">
        <v>15618</v>
      </c>
      <c r="I1424" s="356" t="s">
        <v>15618</v>
      </c>
      <c r="J1424" s="356" t="s">
        <v>15618</v>
      </c>
      <c r="K1424" s="357"/>
      <c r="L1424" s="357"/>
      <c r="M1424" s="357"/>
      <c r="N1424" s="357"/>
      <c r="O1424" s="357"/>
      <c r="P1424" s="358"/>
      <c r="Q1424" s="35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si="202"/>
        <v>0</v>
      </c>
      <c r="Y1424" s="271"/>
      <c r="Z1424" s="271"/>
      <c r="AB1424" s="273" t="str">
        <f t="shared" si="203"/>
        <v/>
      </c>
    </row>
    <row r="1425" spans="1:28" s="272" customFormat="1" ht="20.399999999999999">
      <c r="A1425" s="214"/>
      <c r="B1425" s="215" t="s">
        <v>15618</v>
      </c>
      <c r="C1425" s="354" t="s">
        <v>15618</v>
      </c>
      <c r="D1425" s="278"/>
      <c r="E1425" s="215" t="s">
        <v>15618</v>
      </c>
      <c r="F1425" s="215" t="s">
        <v>15618</v>
      </c>
      <c r="G1425" s="215" t="s">
        <v>15618</v>
      </c>
      <c r="H1425" s="355" t="s">
        <v>15618</v>
      </c>
      <c r="I1425" s="356" t="s">
        <v>15618</v>
      </c>
      <c r="J1425" s="356" t="s">
        <v>15618</v>
      </c>
      <c r="K1425" s="357"/>
      <c r="L1425" s="357"/>
      <c r="M1425" s="357"/>
      <c r="N1425" s="357"/>
      <c r="O1425" s="357"/>
      <c r="P1425" s="358"/>
      <c r="Q1425" s="35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si="202"/>
        <v>0</v>
      </c>
      <c r="Y1425" s="271"/>
      <c r="Z1425" s="271"/>
      <c r="AB1425" s="273" t="str">
        <f t="shared" si="203"/>
        <v/>
      </c>
    </row>
    <row r="1426" spans="1:28" s="272" customFormat="1" ht="20.399999999999999">
      <c r="A1426" s="214"/>
      <c r="B1426" s="215" t="s">
        <v>15618</v>
      </c>
      <c r="C1426" s="354" t="s">
        <v>15618</v>
      </c>
      <c r="D1426" s="278"/>
      <c r="E1426" s="215" t="s">
        <v>15618</v>
      </c>
      <c r="F1426" s="215" t="s">
        <v>15618</v>
      </c>
      <c r="G1426" s="215" t="s">
        <v>15618</v>
      </c>
      <c r="H1426" s="355" t="s">
        <v>15618</v>
      </c>
      <c r="I1426" s="356" t="s">
        <v>15618</v>
      </c>
      <c r="J1426" s="356" t="s">
        <v>15618</v>
      </c>
      <c r="K1426" s="357"/>
      <c r="L1426" s="357"/>
      <c r="M1426" s="357"/>
      <c r="N1426" s="357"/>
      <c r="O1426" s="357"/>
      <c r="P1426" s="358"/>
      <c r="Q1426" s="35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si="202"/>
        <v>0</v>
      </c>
      <c r="Y1426" s="271"/>
      <c r="Z1426" s="271"/>
      <c r="AB1426" s="273" t="str">
        <f t="shared" si="203"/>
        <v/>
      </c>
    </row>
    <row r="1427" spans="1:28" s="272" customFormat="1" ht="20.399999999999999">
      <c r="A1427" s="214"/>
      <c r="B1427" s="215" t="s">
        <v>15618</v>
      </c>
      <c r="C1427" s="354" t="s">
        <v>15618</v>
      </c>
      <c r="D1427" s="278"/>
      <c r="E1427" s="215" t="s">
        <v>15618</v>
      </c>
      <c r="F1427" s="215" t="s">
        <v>15618</v>
      </c>
      <c r="G1427" s="215" t="s">
        <v>15618</v>
      </c>
      <c r="H1427" s="355" t="s">
        <v>15618</v>
      </c>
      <c r="I1427" s="356" t="s">
        <v>15618</v>
      </c>
      <c r="J1427" s="356" t="s">
        <v>15618</v>
      </c>
      <c r="K1427" s="357"/>
      <c r="L1427" s="357"/>
      <c r="M1427" s="357"/>
      <c r="N1427" s="357"/>
      <c r="O1427" s="357"/>
      <c r="P1427" s="358"/>
      <c r="Q1427" s="35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si="202"/>
        <v>0</v>
      </c>
      <c r="Y1427" s="271"/>
      <c r="Z1427" s="271"/>
      <c r="AB1427" s="273" t="str">
        <f t="shared" si="203"/>
        <v/>
      </c>
    </row>
    <row r="1428" spans="1:28" s="272" customFormat="1" ht="20.399999999999999">
      <c r="A1428" s="214"/>
      <c r="B1428" s="215" t="s">
        <v>15618</v>
      </c>
      <c r="C1428" s="354" t="s">
        <v>15618</v>
      </c>
      <c r="D1428" s="278"/>
      <c r="E1428" s="215" t="s">
        <v>15618</v>
      </c>
      <c r="F1428" s="215" t="s">
        <v>15618</v>
      </c>
      <c r="G1428" s="215" t="s">
        <v>15618</v>
      </c>
      <c r="H1428" s="355" t="s">
        <v>15618</v>
      </c>
      <c r="I1428" s="356" t="s">
        <v>15618</v>
      </c>
      <c r="J1428" s="356" t="s">
        <v>15618</v>
      </c>
      <c r="K1428" s="357"/>
      <c r="L1428" s="357"/>
      <c r="M1428" s="357"/>
      <c r="N1428" s="357"/>
      <c r="O1428" s="357"/>
      <c r="P1428" s="358"/>
      <c r="Q1428" s="35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si="202"/>
        <v>0</v>
      </c>
      <c r="Y1428" s="271"/>
      <c r="Z1428" s="271"/>
      <c r="AB1428" s="273" t="str">
        <f t="shared" si="203"/>
        <v/>
      </c>
    </row>
    <row r="1429" spans="1:28" s="272" customFormat="1" ht="20.399999999999999">
      <c r="A1429" s="214"/>
      <c r="B1429" s="215" t="s">
        <v>15618</v>
      </c>
      <c r="C1429" s="354" t="s">
        <v>15618</v>
      </c>
      <c r="D1429" s="278"/>
      <c r="E1429" s="215" t="s">
        <v>15618</v>
      </c>
      <c r="F1429" s="215" t="s">
        <v>15618</v>
      </c>
      <c r="G1429" s="215" t="s">
        <v>15618</v>
      </c>
      <c r="H1429" s="355" t="s">
        <v>15618</v>
      </c>
      <c r="I1429" s="356" t="s">
        <v>15618</v>
      </c>
      <c r="J1429" s="356" t="s">
        <v>15618</v>
      </c>
      <c r="K1429" s="357"/>
      <c r="L1429" s="357"/>
      <c r="M1429" s="357"/>
      <c r="N1429" s="357"/>
      <c r="O1429" s="357"/>
      <c r="P1429" s="358"/>
      <c r="Q1429" s="35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si="202"/>
        <v>0</v>
      </c>
      <c r="Y1429" s="271"/>
      <c r="Z1429" s="271"/>
      <c r="AB1429" s="273" t="str">
        <f t="shared" si="203"/>
        <v/>
      </c>
    </row>
    <row r="1430" spans="1:28" s="272" customFormat="1" ht="20.399999999999999">
      <c r="A1430" s="214"/>
      <c r="B1430" s="215" t="s">
        <v>15618</v>
      </c>
      <c r="C1430" s="354" t="s">
        <v>15618</v>
      </c>
      <c r="D1430" s="278"/>
      <c r="E1430" s="215" t="s">
        <v>15618</v>
      </c>
      <c r="F1430" s="215" t="s">
        <v>15618</v>
      </c>
      <c r="G1430" s="215" t="s">
        <v>15618</v>
      </c>
      <c r="H1430" s="355" t="s">
        <v>15618</v>
      </c>
      <c r="I1430" s="356" t="s">
        <v>15618</v>
      </c>
      <c r="J1430" s="356" t="s">
        <v>15618</v>
      </c>
      <c r="K1430" s="357"/>
      <c r="L1430" s="357"/>
      <c r="M1430" s="357"/>
      <c r="N1430" s="357"/>
      <c r="O1430" s="357"/>
      <c r="P1430" s="358"/>
      <c r="Q1430" s="35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si="202"/>
        <v>0</v>
      </c>
      <c r="Y1430" s="271"/>
      <c r="Z1430" s="271"/>
      <c r="AB1430" s="273" t="str">
        <f t="shared" si="203"/>
        <v/>
      </c>
    </row>
    <row r="1431" spans="1:28" s="272" customFormat="1" ht="20.399999999999999">
      <c r="A1431" s="214"/>
      <c r="B1431" s="215" t="s">
        <v>15618</v>
      </c>
      <c r="C1431" s="354" t="s">
        <v>15618</v>
      </c>
      <c r="D1431" s="278"/>
      <c r="E1431" s="215" t="s">
        <v>15618</v>
      </c>
      <c r="F1431" s="215" t="s">
        <v>15618</v>
      </c>
      <c r="G1431" s="215" t="s">
        <v>15618</v>
      </c>
      <c r="H1431" s="355" t="s">
        <v>15618</v>
      </c>
      <c r="I1431" s="356" t="s">
        <v>15618</v>
      </c>
      <c r="J1431" s="356" t="s">
        <v>15618</v>
      </c>
      <c r="K1431" s="357"/>
      <c r="L1431" s="357"/>
      <c r="M1431" s="357"/>
      <c r="N1431" s="357"/>
      <c r="O1431" s="357"/>
      <c r="P1431" s="358"/>
      <c r="Q1431" s="35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si="202"/>
        <v>0</v>
      </c>
      <c r="Y1431" s="271"/>
      <c r="Z1431" s="271"/>
      <c r="AB1431" s="273" t="str">
        <f t="shared" si="203"/>
        <v/>
      </c>
    </row>
    <row r="1432" spans="1:28" s="272" customFormat="1" ht="20.399999999999999">
      <c r="A1432" s="214"/>
      <c r="B1432" s="215" t="s">
        <v>15618</v>
      </c>
      <c r="C1432" s="354" t="s">
        <v>15618</v>
      </c>
      <c r="D1432" s="278"/>
      <c r="E1432" s="215" t="s">
        <v>15618</v>
      </c>
      <c r="F1432" s="215" t="s">
        <v>15618</v>
      </c>
      <c r="G1432" s="215" t="s">
        <v>15618</v>
      </c>
      <c r="H1432" s="355" t="s">
        <v>15618</v>
      </c>
      <c r="I1432" s="356" t="s">
        <v>15618</v>
      </c>
      <c r="J1432" s="356" t="s">
        <v>15618</v>
      </c>
      <c r="K1432" s="357"/>
      <c r="L1432" s="357"/>
      <c r="M1432" s="357"/>
      <c r="N1432" s="357"/>
      <c r="O1432" s="357"/>
      <c r="P1432" s="358"/>
      <c r="Q1432" s="35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si="202"/>
        <v>0</v>
      </c>
      <c r="Y1432" s="271"/>
      <c r="Z1432" s="271"/>
      <c r="AB1432" s="273" t="str">
        <f t="shared" si="203"/>
        <v/>
      </c>
    </row>
    <row r="1433" spans="1:28" s="272" customFormat="1" ht="20.399999999999999">
      <c r="A1433" s="214"/>
      <c r="B1433" s="215" t="s">
        <v>15618</v>
      </c>
      <c r="C1433" s="354" t="s">
        <v>15618</v>
      </c>
      <c r="D1433" s="278"/>
      <c r="E1433" s="215" t="s">
        <v>15618</v>
      </c>
      <c r="F1433" s="215" t="s">
        <v>15618</v>
      </c>
      <c r="G1433" s="215" t="s">
        <v>15618</v>
      </c>
      <c r="H1433" s="355" t="s">
        <v>15618</v>
      </c>
      <c r="I1433" s="356" t="s">
        <v>15618</v>
      </c>
      <c r="J1433" s="356" t="s">
        <v>15618</v>
      </c>
      <c r="K1433" s="357"/>
      <c r="L1433" s="357"/>
      <c r="M1433" s="357"/>
      <c r="N1433" s="357"/>
      <c r="O1433" s="357"/>
      <c r="P1433" s="358"/>
      <c r="Q1433" s="35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si="202"/>
        <v>0</v>
      </c>
      <c r="Y1433" s="271"/>
      <c r="Z1433" s="271"/>
      <c r="AB1433" s="273" t="str">
        <f t="shared" si="203"/>
        <v/>
      </c>
    </row>
    <row r="1434" spans="1:28" s="272" customFormat="1" ht="20.399999999999999">
      <c r="A1434" s="214"/>
      <c r="B1434" s="215" t="s">
        <v>15618</v>
      </c>
      <c r="C1434" s="354" t="s">
        <v>15618</v>
      </c>
      <c r="D1434" s="278"/>
      <c r="E1434" s="215" t="s">
        <v>15618</v>
      </c>
      <c r="F1434" s="215" t="s">
        <v>15618</v>
      </c>
      <c r="G1434" s="215" t="s">
        <v>15618</v>
      </c>
      <c r="H1434" s="355" t="s">
        <v>15618</v>
      </c>
      <c r="I1434" s="356" t="s">
        <v>15618</v>
      </c>
      <c r="J1434" s="356" t="s">
        <v>15618</v>
      </c>
      <c r="K1434" s="357"/>
      <c r="L1434" s="357"/>
      <c r="M1434" s="357"/>
      <c r="N1434" s="357"/>
      <c r="O1434" s="357"/>
      <c r="P1434" s="358"/>
      <c r="Q1434" s="35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si="202"/>
        <v>0</v>
      </c>
      <c r="Y1434" s="271"/>
      <c r="Z1434" s="271"/>
      <c r="AB1434" s="273" t="str">
        <f t="shared" si="203"/>
        <v/>
      </c>
    </row>
    <row r="1435" spans="1:28" s="272" customFormat="1" ht="20.399999999999999">
      <c r="A1435" s="214"/>
      <c r="B1435" s="215" t="s">
        <v>15618</v>
      </c>
      <c r="C1435" s="354" t="s">
        <v>15618</v>
      </c>
      <c r="D1435" s="278"/>
      <c r="E1435" s="215" t="s">
        <v>15618</v>
      </c>
      <c r="F1435" s="215" t="s">
        <v>15618</v>
      </c>
      <c r="G1435" s="215" t="s">
        <v>15618</v>
      </c>
      <c r="H1435" s="355" t="s">
        <v>15618</v>
      </c>
      <c r="I1435" s="356" t="s">
        <v>15618</v>
      </c>
      <c r="J1435" s="356" t="s">
        <v>15618</v>
      </c>
      <c r="K1435" s="357"/>
      <c r="L1435" s="357"/>
      <c r="M1435" s="357"/>
      <c r="N1435" s="357"/>
      <c r="O1435" s="357"/>
      <c r="P1435" s="358"/>
      <c r="Q1435" s="359"/>
      <c r="R1435" s="215" t="str">
        <f ca="1">IF(ISERROR($V1435),"",OFFSET('Smelter Look-up'!$C$4,$V1435-4,0)&amp;"")</f>
        <v/>
      </c>
      <c r="S1435" s="222" t="str">
        <f t="shared" ref="S1435:S1465" ca="1" si="204">IF(B1435="","",IF(ISERROR(MATCH($E1435,CL,0)),"Unknown",INDIRECT("'C'!$A$"&amp;MATCH($E1435,CL,0)+1)))</f>
        <v/>
      </c>
      <c r="T1435" s="222" t="str">
        <f ca="1">IF(B1435="","",IF(ISERROR(MATCH($J1435,SorP!$B$1:$B$6230,0)),"",INDIRECT("'SorP'!$A$"&amp;MATCH($J1435,SorP!$B$1:$B$6230,0))))</f>
        <v/>
      </c>
      <c r="U1435" s="238"/>
      <c r="V1435" s="270" t="e">
        <f>IF(C1435="",NA(),MATCH($B1435&amp;$C1435,'Smelter Look-up'!$J:$J,0))</f>
        <v>#N/A</v>
      </c>
      <c r="W1435" s="271"/>
      <c r="X1435" s="271">
        <f t="shared" ref="X1435:X1465" si="205">IF(AND(C1435="Smelter not listed",OR(LEN(D1435)=0,LEN(E1435)=0)),1,0)</f>
        <v>0</v>
      </c>
      <c r="Y1435" s="271"/>
      <c r="Z1435" s="271"/>
      <c r="AB1435" s="273" t="str">
        <f t="shared" ref="AB1435:AB1465" si="206">B1435&amp;C1435</f>
        <v/>
      </c>
    </row>
    <row r="1436" spans="1:28" s="272" customFormat="1" ht="20.399999999999999">
      <c r="A1436" s="214"/>
      <c r="B1436" s="215" t="s">
        <v>15618</v>
      </c>
      <c r="C1436" s="354" t="s">
        <v>15618</v>
      </c>
      <c r="D1436" s="278"/>
      <c r="E1436" s="215" t="s">
        <v>15618</v>
      </c>
      <c r="F1436" s="215" t="s">
        <v>15618</v>
      </c>
      <c r="G1436" s="215" t="s">
        <v>15618</v>
      </c>
      <c r="H1436" s="355" t="s">
        <v>15618</v>
      </c>
      <c r="I1436" s="356" t="s">
        <v>15618</v>
      </c>
      <c r="J1436" s="356" t="s">
        <v>15618</v>
      </c>
      <c r="K1436" s="357"/>
      <c r="L1436" s="357"/>
      <c r="M1436" s="357"/>
      <c r="N1436" s="357"/>
      <c r="O1436" s="357"/>
      <c r="P1436" s="358"/>
      <c r="Q1436" s="35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si="205"/>
        <v>0</v>
      </c>
      <c r="Y1436" s="271"/>
      <c r="Z1436" s="271"/>
      <c r="AB1436" s="273" t="str">
        <f t="shared" si="206"/>
        <v/>
      </c>
    </row>
    <row r="1437" spans="1:28" s="272" customFormat="1" ht="20.399999999999999">
      <c r="A1437" s="214"/>
      <c r="B1437" s="215" t="s">
        <v>15618</v>
      </c>
      <c r="C1437" s="354" t="s">
        <v>15618</v>
      </c>
      <c r="D1437" s="278"/>
      <c r="E1437" s="215" t="s">
        <v>15618</v>
      </c>
      <c r="F1437" s="215" t="s">
        <v>15618</v>
      </c>
      <c r="G1437" s="215" t="s">
        <v>15618</v>
      </c>
      <c r="H1437" s="355" t="s">
        <v>15618</v>
      </c>
      <c r="I1437" s="356" t="s">
        <v>15618</v>
      </c>
      <c r="J1437" s="356" t="s">
        <v>15618</v>
      </c>
      <c r="K1437" s="357"/>
      <c r="L1437" s="357"/>
      <c r="M1437" s="357"/>
      <c r="N1437" s="357"/>
      <c r="O1437" s="357"/>
      <c r="P1437" s="358"/>
      <c r="Q1437" s="35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si="205"/>
        <v>0</v>
      </c>
      <c r="Y1437" s="271"/>
      <c r="Z1437" s="271"/>
      <c r="AB1437" s="273" t="str">
        <f t="shared" si="206"/>
        <v/>
      </c>
    </row>
    <row r="1438" spans="1:28" s="272" customFormat="1" ht="20.399999999999999">
      <c r="A1438" s="214"/>
      <c r="B1438" s="215" t="s">
        <v>15618</v>
      </c>
      <c r="C1438" s="354" t="s">
        <v>15618</v>
      </c>
      <c r="D1438" s="278"/>
      <c r="E1438" s="215" t="s">
        <v>15618</v>
      </c>
      <c r="F1438" s="215" t="s">
        <v>15618</v>
      </c>
      <c r="G1438" s="215" t="s">
        <v>15618</v>
      </c>
      <c r="H1438" s="355" t="s">
        <v>15618</v>
      </c>
      <c r="I1438" s="356" t="s">
        <v>15618</v>
      </c>
      <c r="J1438" s="356" t="s">
        <v>15618</v>
      </c>
      <c r="K1438" s="357"/>
      <c r="L1438" s="357"/>
      <c r="M1438" s="357"/>
      <c r="N1438" s="357"/>
      <c r="O1438" s="357"/>
      <c r="P1438" s="358"/>
      <c r="Q1438" s="35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si="205"/>
        <v>0</v>
      </c>
      <c r="Y1438" s="271"/>
      <c r="Z1438" s="271"/>
      <c r="AB1438" s="273" t="str">
        <f t="shared" si="206"/>
        <v/>
      </c>
    </row>
    <row r="1439" spans="1:28" s="272" customFormat="1" ht="20.399999999999999">
      <c r="A1439" s="214"/>
      <c r="B1439" s="215" t="s">
        <v>15618</v>
      </c>
      <c r="C1439" s="354" t="s">
        <v>15618</v>
      </c>
      <c r="D1439" s="278"/>
      <c r="E1439" s="215" t="s">
        <v>15618</v>
      </c>
      <c r="F1439" s="215" t="s">
        <v>15618</v>
      </c>
      <c r="G1439" s="215" t="s">
        <v>15618</v>
      </c>
      <c r="H1439" s="355" t="s">
        <v>15618</v>
      </c>
      <c r="I1439" s="356" t="s">
        <v>15618</v>
      </c>
      <c r="J1439" s="356" t="s">
        <v>15618</v>
      </c>
      <c r="K1439" s="357"/>
      <c r="L1439" s="357"/>
      <c r="M1439" s="357"/>
      <c r="N1439" s="357"/>
      <c r="O1439" s="357"/>
      <c r="P1439" s="358"/>
      <c r="Q1439" s="35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si="205"/>
        <v>0</v>
      </c>
      <c r="Y1439" s="271"/>
      <c r="Z1439" s="271"/>
      <c r="AB1439" s="273" t="str">
        <f t="shared" si="206"/>
        <v/>
      </c>
    </row>
    <row r="1440" spans="1:28" s="272" customFormat="1" ht="20.399999999999999">
      <c r="A1440" s="214"/>
      <c r="B1440" s="215" t="s">
        <v>15618</v>
      </c>
      <c r="C1440" s="354" t="s">
        <v>15618</v>
      </c>
      <c r="D1440" s="278"/>
      <c r="E1440" s="215" t="s">
        <v>15618</v>
      </c>
      <c r="F1440" s="215" t="s">
        <v>15618</v>
      </c>
      <c r="G1440" s="215" t="s">
        <v>15618</v>
      </c>
      <c r="H1440" s="355" t="s">
        <v>15618</v>
      </c>
      <c r="I1440" s="356" t="s">
        <v>15618</v>
      </c>
      <c r="J1440" s="356" t="s">
        <v>15618</v>
      </c>
      <c r="K1440" s="357"/>
      <c r="L1440" s="357"/>
      <c r="M1440" s="357"/>
      <c r="N1440" s="357"/>
      <c r="O1440" s="357"/>
      <c r="P1440" s="358"/>
      <c r="Q1440" s="35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si="205"/>
        <v>0</v>
      </c>
      <c r="Y1440" s="271"/>
      <c r="Z1440" s="271"/>
      <c r="AB1440" s="273" t="str">
        <f t="shared" si="206"/>
        <v/>
      </c>
    </row>
    <row r="1441" spans="1:28" s="272" customFormat="1" ht="20.399999999999999">
      <c r="A1441" s="214"/>
      <c r="B1441" s="215" t="s">
        <v>15618</v>
      </c>
      <c r="C1441" s="354" t="s">
        <v>15618</v>
      </c>
      <c r="D1441" s="278"/>
      <c r="E1441" s="215" t="s">
        <v>15618</v>
      </c>
      <c r="F1441" s="215" t="s">
        <v>15618</v>
      </c>
      <c r="G1441" s="215" t="s">
        <v>15618</v>
      </c>
      <c r="H1441" s="355" t="s">
        <v>15618</v>
      </c>
      <c r="I1441" s="356" t="s">
        <v>15618</v>
      </c>
      <c r="J1441" s="356" t="s">
        <v>15618</v>
      </c>
      <c r="K1441" s="357"/>
      <c r="L1441" s="357"/>
      <c r="M1441" s="357"/>
      <c r="N1441" s="357"/>
      <c r="O1441" s="357"/>
      <c r="P1441" s="358"/>
      <c r="Q1441" s="35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si="205"/>
        <v>0</v>
      </c>
      <c r="Y1441" s="271"/>
      <c r="Z1441" s="271"/>
      <c r="AB1441" s="273" t="str">
        <f t="shared" si="206"/>
        <v/>
      </c>
    </row>
    <row r="1442" spans="1:28" s="272" customFormat="1" ht="20.399999999999999">
      <c r="A1442" s="214"/>
      <c r="B1442" s="215" t="s">
        <v>15618</v>
      </c>
      <c r="C1442" s="354" t="s">
        <v>15618</v>
      </c>
      <c r="D1442" s="278"/>
      <c r="E1442" s="215" t="s">
        <v>15618</v>
      </c>
      <c r="F1442" s="215" t="s">
        <v>15618</v>
      </c>
      <c r="G1442" s="215" t="s">
        <v>15618</v>
      </c>
      <c r="H1442" s="355" t="s">
        <v>15618</v>
      </c>
      <c r="I1442" s="356" t="s">
        <v>15618</v>
      </c>
      <c r="J1442" s="356" t="s">
        <v>15618</v>
      </c>
      <c r="K1442" s="357"/>
      <c r="L1442" s="357"/>
      <c r="M1442" s="357"/>
      <c r="N1442" s="357"/>
      <c r="O1442" s="357"/>
      <c r="P1442" s="358"/>
      <c r="Q1442" s="35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si="205"/>
        <v>0</v>
      </c>
      <c r="Y1442" s="271"/>
      <c r="Z1442" s="271"/>
      <c r="AB1442" s="273" t="str">
        <f t="shared" si="206"/>
        <v/>
      </c>
    </row>
    <row r="1443" spans="1:28" s="272" customFormat="1" ht="20.399999999999999">
      <c r="A1443" s="214"/>
      <c r="B1443" s="215" t="s">
        <v>15618</v>
      </c>
      <c r="C1443" s="354" t="s">
        <v>15618</v>
      </c>
      <c r="D1443" s="278"/>
      <c r="E1443" s="215" t="s">
        <v>15618</v>
      </c>
      <c r="F1443" s="215" t="s">
        <v>15618</v>
      </c>
      <c r="G1443" s="215" t="s">
        <v>15618</v>
      </c>
      <c r="H1443" s="355" t="s">
        <v>15618</v>
      </c>
      <c r="I1443" s="356" t="s">
        <v>15618</v>
      </c>
      <c r="J1443" s="356" t="s">
        <v>15618</v>
      </c>
      <c r="K1443" s="357"/>
      <c r="L1443" s="357"/>
      <c r="M1443" s="357"/>
      <c r="N1443" s="357"/>
      <c r="O1443" s="357"/>
      <c r="P1443" s="358"/>
      <c r="Q1443" s="35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si="205"/>
        <v>0</v>
      </c>
      <c r="Y1443" s="271"/>
      <c r="Z1443" s="271"/>
      <c r="AB1443" s="273" t="str">
        <f t="shared" si="206"/>
        <v/>
      </c>
    </row>
    <row r="1444" spans="1:28" s="272" customFormat="1" ht="20.399999999999999">
      <c r="A1444" s="214"/>
      <c r="B1444" s="215" t="s">
        <v>15618</v>
      </c>
      <c r="C1444" s="354" t="s">
        <v>15618</v>
      </c>
      <c r="D1444" s="278"/>
      <c r="E1444" s="215" t="s">
        <v>15618</v>
      </c>
      <c r="F1444" s="215" t="s">
        <v>15618</v>
      </c>
      <c r="G1444" s="215" t="s">
        <v>15618</v>
      </c>
      <c r="H1444" s="355" t="s">
        <v>15618</v>
      </c>
      <c r="I1444" s="356" t="s">
        <v>15618</v>
      </c>
      <c r="J1444" s="356" t="s">
        <v>15618</v>
      </c>
      <c r="K1444" s="357"/>
      <c r="L1444" s="357"/>
      <c r="M1444" s="357"/>
      <c r="N1444" s="357"/>
      <c r="O1444" s="357"/>
      <c r="P1444" s="358"/>
      <c r="Q1444" s="35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si="205"/>
        <v>0</v>
      </c>
      <c r="Y1444" s="271"/>
      <c r="Z1444" s="271"/>
      <c r="AB1444" s="273" t="str">
        <f t="shared" si="206"/>
        <v/>
      </c>
    </row>
    <row r="1445" spans="1:28" s="272" customFormat="1" ht="20.399999999999999">
      <c r="A1445" s="214"/>
      <c r="B1445" s="215" t="s">
        <v>15618</v>
      </c>
      <c r="C1445" s="354" t="s">
        <v>15618</v>
      </c>
      <c r="D1445" s="278"/>
      <c r="E1445" s="215" t="s">
        <v>15618</v>
      </c>
      <c r="F1445" s="215" t="s">
        <v>15618</v>
      </c>
      <c r="G1445" s="215" t="s">
        <v>15618</v>
      </c>
      <c r="H1445" s="355" t="s">
        <v>15618</v>
      </c>
      <c r="I1445" s="356" t="s">
        <v>15618</v>
      </c>
      <c r="J1445" s="356" t="s">
        <v>15618</v>
      </c>
      <c r="K1445" s="357"/>
      <c r="L1445" s="357"/>
      <c r="M1445" s="357"/>
      <c r="N1445" s="357"/>
      <c r="O1445" s="357"/>
      <c r="P1445" s="358"/>
      <c r="Q1445" s="35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si="205"/>
        <v>0</v>
      </c>
      <c r="Y1445" s="271"/>
      <c r="Z1445" s="271"/>
      <c r="AB1445" s="273" t="str">
        <f t="shared" si="206"/>
        <v/>
      </c>
    </row>
    <row r="1446" spans="1:28" s="272" customFormat="1" ht="20.399999999999999">
      <c r="A1446" s="214"/>
      <c r="B1446" s="215" t="s">
        <v>15618</v>
      </c>
      <c r="C1446" s="354" t="s">
        <v>15618</v>
      </c>
      <c r="D1446" s="278"/>
      <c r="E1446" s="215" t="s">
        <v>15618</v>
      </c>
      <c r="F1446" s="215" t="s">
        <v>15618</v>
      </c>
      <c r="G1446" s="215" t="s">
        <v>15618</v>
      </c>
      <c r="H1446" s="355" t="s">
        <v>15618</v>
      </c>
      <c r="I1446" s="356" t="s">
        <v>15618</v>
      </c>
      <c r="J1446" s="356" t="s">
        <v>15618</v>
      </c>
      <c r="K1446" s="357"/>
      <c r="L1446" s="357"/>
      <c r="M1446" s="357"/>
      <c r="N1446" s="357"/>
      <c r="O1446" s="357"/>
      <c r="P1446" s="358"/>
      <c r="Q1446" s="35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si="205"/>
        <v>0</v>
      </c>
      <c r="Y1446" s="271"/>
      <c r="Z1446" s="271"/>
      <c r="AB1446" s="273" t="str">
        <f t="shared" si="206"/>
        <v/>
      </c>
    </row>
    <row r="1447" spans="1:28" s="272" customFormat="1" ht="20.399999999999999">
      <c r="A1447" s="214"/>
      <c r="B1447" s="215" t="s">
        <v>15618</v>
      </c>
      <c r="C1447" s="354" t="s">
        <v>15618</v>
      </c>
      <c r="D1447" s="278"/>
      <c r="E1447" s="215" t="s">
        <v>15618</v>
      </c>
      <c r="F1447" s="215" t="s">
        <v>15618</v>
      </c>
      <c r="G1447" s="215" t="s">
        <v>15618</v>
      </c>
      <c r="H1447" s="355" t="s">
        <v>15618</v>
      </c>
      <c r="I1447" s="356" t="s">
        <v>15618</v>
      </c>
      <c r="J1447" s="356" t="s">
        <v>15618</v>
      </c>
      <c r="K1447" s="357"/>
      <c r="L1447" s="357"/>
      <c r="M1447" s="357"/>
      <c r="N1447" s="357"/>
      <c r="O1447" s="357"/>
      <c r="P1447" s="358"/>
      <c r="Q1447" s="35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si="205"/>
        <v>0</v>
      </c>
      <c r="Y1447" s="271"/>
      <c r="Z1447" s="271"/>
      <c r="AB1447" s="273" t="str">
        <f t="shared" si="206"/>
        <v/>
      </c>
    </row>
    <row r="1448" spans="1:28" s="272" customFormat="1" ht="20.399999999999999">
      <c r="A1448" s="214"/>
      <c r="B1448" s="215" t="s">
        <v>15618</v>
      </c>
      <c r="C1448" s="354" t="s">
        <v>15618</v>
      </c>
      <c r="D1448" s="278"/>
      <c r="E1448" s="215" t="s">
        <v>15618</v>
      </c>
      <c r="F1448" s="215" t="s">
        <v>15618</v>
      </c>
      <c r="G1448" s="215" t="s">
        <v>15618</v>
      </c>
      <c r="H1448" s="355" t="s">
        <v>15618</v>
      </c>
      <c r="I1448" s="356" t="s">
        <v>15618</v>
      </c>
      <c r="J1448" s="356" t="s">
        <v>15618</v>
      </c>
      <c r="K1448" s="357"/>
      <c r="L1448" s="357"/>
      <c r="M1448" s="357"/>
      <c r="N1448" s="357"/>
      <c r="O1448" s="357"/>
      <c r="P1448" s="358"/>
      <c r="Q1448" s="35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si="205"/>
        <v>0</v>
      </c>
      <c r="Y1448" s="271"/>
      <c r="Z1448" s="271"/>
      <c r="AB1448" s="273" t="str">
        <f t="shared" si="206"/>
        <v/>
      </c>
    </row>
    <row r="1449" spans="1:28" s="272" customFormat="1" ht="20.399999999999999">
      <c r="A1449" s="214"/>
      <c r="B1449" s="215" t="s">
        <v>15618</v>
      </c>
      <c r="C1449" s="354" t="s">
        <v>15618</v>
      </c>
      <c r="D1449" s="278"/>
      <c r="E1449" s="215" t="s">
        <v>15618</v>
      </c>
      <c r="F1449" s="215" t="s">
        <v>15618</v>
      </c>
      <c r="G1449" s="215" t="s">
        <v>15618</v>
      </c>
      <c r="H1449" s="355" t="s">
        <v>15618</v>
      </c>
      <c r="I1449" s="356" t="s">
        <v>15618</v>
      </c>
      <c r="J1449" s="356" t="s">
        <v>15618</v>
      </c>
      <c r="K1449" s="357"/>
      <c r="L1449" s="357"/>
      <c r="M1449" s="357"/>
      <c r="N1449" s="357"/>
      <c r="O1449" s="357"/>
      <c r="P1449" s="358"/>
      <c r="Q1449" s="35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si="205"/>
        <v>0</v>
      </c>
      <c r="Y1449" s="271"/>
      <c r="Z1449" s="271"/>
      <c r="AB1449" s="273" t="str">
        <f t="shared" si="206"/>
        <v/>
      </c>
    </row>
    <row r="1450" spans="1:28" s="272" customFormat="1" ht="20.399999999999999">
      <c r="A1450" s="214"/>
      <c r="B1450" s="215" t="s">
        <v>15618</v>
      </c>
      <c r="C1450" s="354" t="s">
        <v>15618</v>
      </c>
      <c r="D1450" s="278"/>
      <c r="E1450" s="215" t="s">
        <v>15618</v>
      </c>
      <c r="F1450" s="215" t="s">
        <v>15618</v>
      </c>
      <c r="G1450" s="215" t="s">
        <v>15618</v>
      </c>
      <c r="H1450" s="355" t="s">
        <v>15618</v>
      </c>
      <c r="I1450" s="356" t="s">
        <v>15618</v>
      </c>
      <c r="J1450" s="356" t="s">
        <v>15618</v>
      </c>
      <c r="K1450" s="357"/>
      <c r="L1450" s="357"/>
      <c r="M1450" s="357"/>
      <c r="N1450" s="357"/>
      <c r="O1450" s="357"/>
      <c r="P1450" s="358"/>
      <c r="Q1450" s="35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si="205"/>
        <v>0</v>
      </c>
      <c r="Y1450" s="271"/>
      <c r="Z1450" s="271"/>
      <c r="AB1450" s="273" t="str">
        <f t="shared" si="206"/>
        <v/>
      </c>
    </row>
    <row r="1451" spans="1:28" s="272" customFormat="1" ht="20.399999999999999">
      <c r="A1451" s="214"/>
      <c r="B1451" s="215" t="s">
        <v>15618</v>
      </c>
      <c r="C1451" s="354" t="s">
        <v>15618</v>
      </c>
      <c r="D1451" s="278"/>
      <c r="E1451" s="215" t="s">
        <v>15618</v>
      </c>
      <c r="F1451" s="215" t="s">
        <v>15618</v>
      </c>
      <c r="G1451" s="215" t="s">
        <v>15618</v>
      </c>
      <c r="H1451" s="355" t="s">
        <v>15618</v>
      </c>
      <c r="I1451" s="356" t="s">
        <v>15618</v>
      </c>
      <c r="J1451" s="356" t="s">
        <v>15618</v>
      </c>
      <c r="K1451" s="357"/>
      <c r="L1451" s="357"/>
      <c r="M1451" s="357"/>
      <c r="N1451" s="357"/>
      <c r="O1451" s="357"/>
      <c r="P1451" s="358"/>
      <c r="Q1451" s="35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si="205"/>
        <v>0</v>
      </c>
      <c r="Y1451" s="271"/>
      <c r="Z1451" s="271"/>
      <c r="AB1451" s="273" t="str">
        <f t="shared" si="206"/>
        <v/>
      </c>
    </row>
    <row r="1452" spans="1:28" s="272" customFormat="1" ht="20.399999999999999">
      <c r="A1452" s="214"/>
      <c r="B1452" s="215" t="s">
        <v>15618</v>
      </c>
      <c r="C1452" s="354" t="s">
        <v>15618</v>
      </c>
      <c r="D1452" s="278"/>
      <c r="E1452" s="215" t="s">
        <v>15618</v>
      </c>
      <c r="F1452" s="215" t="s">
        <v>15618</v>
      </c>
      <c r="G1452" s="215" t="s">
        <v>15618</v>
      </c>
      <c r="H1452" s="355" t="s">
        <v>15618</v>
      </c>
      <c r="I1452" s="356" t="s">
        <v>15618</v>
      </c>
      <c r="J1452" s="356" t="s">
        <v>15618</v>
      </c>
      <c r="K1452" s="357"/>
      <c r="L1452" s="357"/>
      <c r="M1452" s="357"/>
      <c r="N1452" s="357"/>
      <c r="O1452" s="357"/>
      <c r="P1452" s="358"/>
      <c r="Q1452" s="35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si="205"/>
        <v>0</v>
      </c>
      <c r="Y1452" s="271"/>
      <c r="Z1452" s="271"/>
      <c r="AB1452" s="273" t="str">
        <f t="shared" si="206"/>
        <v/>
      </c>
    </row>
    <row r="1453" spans="1:28" s="272" customFormat="1" ht="20.399999999999999">
      <c r="A1453" s="214"/>
      <c r="B1453" s="215" t="s">
        <v>15618</v>
      </c>
      <c r="C1453" s="354" t="s">
        <v>15618</v>
      </c>
      <c r="D1453" s="278"/>
      <c r="E1453" s="215" t="s">
        <v>15618</v>
      </c>
      <c r="F1453" s="215" t="s">
        <v>15618</v>
      </c>
      <c r="G1453" s="215" t="s">
        <v>15618</v>
      </c>
      <c r="H1453" s="355" t="s">
        <v>15618</v>
      </c>
      <c r="I1453" s="356" t="s">
        <v>15618</v>
      </c>
      <c r="J1453" s="356" t="s">
        <v>15618</v>
      </c>
      <c r="K1453" s="357"/>
      <c r="L1453" s="357"/>
      <c r="M1453" s="357"/>
      <c r="N1453" s="357"/>
      <c r="O1453" s="357"/>
      <c r="P1453" s="358"/>
      <c r="Q1453" s="35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si="205"/>
        <v>0</v>
      </c>
      <c r="Y1453" s="271"/>
      <c r="Z1453" s="271"/>
      <c r="AB1453" s="273" t="str">
        <f t="shared" si="206"/>
        <v/>
      </c>
    </row>
    <row r="1454" spans="1:28" s="272" customFormat="1" ht="20.399999999999999">
      <c r="A1454" s="214"/>
      <c r="B1454" s="215" t="s">
        <v>15618</v>
      </c>
      <c r="C1454" s="354" t="s">
        <v>15618</v>
      </c>
      <c r="D1454" s="278"/>
      <c r="E1454" s="215" t="s">
        <v>15618</v>
      </c>
      <c r="F1454" s="215" t="s">
        <v>15618</v>
      </c>
      <c r="G1454" s="215" t="s">
        <v>15618</v>
      </c>
      <c r="H1454" s="355" t="s">
        <v>15618</v>
      </c>
      <c r="I1454" s="356" t="s">
        <v>15618</v>
      </c>
      <c r="J1454" s="356" t="s">
        <v>15618</v>
      </c>
      <c r="K1454" s="357"/>
      <c r="L1454" s="357"/>
      <c r="M1454" s="357"/>
      <c r="N1454" s="357"/>
      <c r="O1454" s="357"/>
      <c r="P1454" s="358"/>
      <c r="Q1454" s="35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si="205"/>
        <v>0</v>
      </c>
      <c r="Y1454" s="271"/>
      <c r="Z1454" s="271"/>
      <c r="AB1454" s="273" t="str">
        <f t="shared" si="206"/>
        <v/>
      </c>
    </row>
    <row r="1455" spans="1:28" s="272" customFormat="1" ht="20.399999999999999">
      <c r="A1455" s="214"/>
      <c r="B1455" s="215" t="s">
        <v>15618</v>
      </c>
      <c r="C1455" s="354" t="s">
        <v>15618</v>
      </c>
      <c r="D1455" s="278"/>
      <c r="E1455" s="215" t="s">
        <v>15618</v>
      </c>
      <c r="F1455" s="215" t="s">
        <v>15618</v>
      </c>
      <c r="G1455" s="215" t="s">
        <v>15618</v>
      </c>
      <c r="H1455" s="355" t="s">
        <v>15618</v>
      </c>
      <c r="I1455" s="356" t="s">
        <v>15618</v>
      </c>
      <c r="J1455" s="356" t="s">
        <v>15618</v>
      </c>
      <c r="K1455" s="357"/>
      <c r="L1455" s="357"/>
      <c r="M1455" s="357"/>
      <c r="N1455" s="357"/>
      <c r="O1455" s="357"/>
      <c r="P1455" s="358"/>
      <c r="Q1455" s="35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si="205"/>
        <v>0</v>
      </c>
      <c r="Y1455" s="271"/>
      <c r="Z1455" s="271"/>
      <c r="AB1455" s="273" t="str">
        <f t="shared" si="206"/>
        <v/>
      </c>
    </row>
    <row r="1456" spans="1:28" s="272" customFormat="1" ht="20.399999999999999">
      <c r="A1456" s="214"/>
      <c r="B1456" s="215" t="s">
        <v>15618</v>
      </c>
      <c r="C1456" s="354" t="s">
        <v>15618</v>
      </c>
      <c r="D1456" s="278"/>
      <c r="E1456" s="215" t="s">
        <v>15618</v>
      </c>
      <c r="F1456" s="215" t="s">
        <v>15618</v>
      </c>
      <c r="G1456" s="215" t="s">
        <v>15618</v>
      </c>
      <c r="H1456" s="355" t="s">
        <v>15618</v>
      </c>
      <c r="I1456" s="356" t="s">
        <v>15618</v>
      </c>
      <c r="J1456" s="356" t="s">
        <v>15618</v>
      </c>
      <c r="K1456" s="357"/>
      <c r="L1456" s="357"/>
      <c r="M1456" s="357"/>
      <c r="N1456" s="357"/>
      <c r="O1456" s="357"/>
      <c r="P1456" s="358"/>
      <c r="Q1456" s="35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si="205"/>
        <v>0</v>
      </c>
      <c r="Y1456" s="271"/>
      <c r="Z1456" s="271"/>
      <c r="AB1456" s="273" t="str">
        <f t="shared" si="206"/>
        <v/>
      </c>
    </row>
    <row r="1457" spans="1:28" s="272" customFormat="1" ht="20.399999999999999">
      <c r="A1457" s="214"/>
      <c r="B1457" s="215" t="s">
        <v>15618</v>
      </c>
      <c r="C1457" s="354" t="s">
        <v>15618</v>
      </c>
      <c r="D1457" s="278"/>
      <c r="E1457" s="215" t="s">
        <v>15618</v>
      </c>
      <c r="F1457" s="215" t="s">
        <v>15618</v>
      </c>
      <c r="G1457" s="215" t="s">
        <v>15618</v>
      </c>
      <c r="H1457" s="355" t="s">
        <v>15618</v>
      </c>
      <c r="I1457" s="356" t="s">
        <v>15618</v>
      </c>
      <c r="J1457" s="356" t="s">
        <v>15618</v>
      </c>
      <c r="K1457" s="357"/>
      <c r="L1457" s="357"/>
      <c r="M1457" s="357"/>
      <c r="N1457" s="357"/>
      <c r="O1457" s="357"/>
      <c r="P1457" s="358"/>
      <c r="Q1457" s="35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si="205"/>
        <v>0</v>
      </c>
      <c r="Y1457" s="271"/>
      <c r="Z1457" s="271"/>
      <c r="AB1457" s="273" t="str">
        <f t="shared" si="206"/>
        <v/>
      </c>
    </row>
    <row r="1458" spans="1:28" s="272" customFormat="1" ht="20.399999999999999">
      <c r="A1458" s="214"/>
      <c r="B1458" s="215" t="s">
        <v>15618</v>
      </c>
      <c r="C1458" s="354" t="s">
        <v>15618</v>
      </c>
      <c r="D1458" s="278"/>
      <c r="E1458" s="215" t="s">
        <v>15618</v>
      </c>
      <c r="F1458" s="215" t="s">
        <v>15618</v>
      </c>
      <c r="G1458" s="215" t="s">
        <v>15618</v>
      </c>
      <c r="H1458" s="355" t="s">
        <v>15618</v>
      </c>
      <c r="I1458" s="356" t="s">
        <v>15618</v>
      </c>
      <c r="J1458" s="356" t="s">
        <v>15618</v>
      </c>
      <c r="K1458" s="357"/>
      <c r="L1458" s="357"/>
      <c r="M1458" s="357"/>
      <c r="N1458" s="357"/>
      <c r="O1458" s="357"/>
      <c r="P1458" s="358"/>
      <c r="Q1458" s="35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si="205"/>
        <v>0</v>
      </c>
      <c r="Y1458" s="271"/>
      <c r="Z1458" s="271"/>
      <c r="AB1458" s="273" t="str">
        <f t="shared" si="206"/>
        <v/>
      </c>
    </row>
    <row r="1459" spans="1:28" s="272" customFormat="1" ht="20.399999999999999">
      <c r="A1459" s="214"/>
      <c r="B1459" s="215" t="s">
        <v>15618</v>
      </c>
      <c r="C1459" s="354" t="s">
        <v>15618</v>
      </c>
      <c r="D1459" s="278"/>
      <c r="E1459" s="215" t="s">
        <v>15618</v>
      </c>
      <c r="F1459" s="215" t="s">
        <v>15618</v>
      </c>
      <c r="G1459" s="215" t="s">
        <v>15618</v>
      </c>
      <c r="H1459" s="355" t="s">
        <v>15618</v>
      </c>
      <c r="I1459" s="356" t="s">
        <v>15618</v>
      </c>
      <c r="J1459" s="356" t="s">
        <v>15618</v>
      </c>
      <c r="K1459" s="357"/>
      <c r="L1459" s="357"/>
      <c r="M1459" s="357"/>
      <c r="N1459" s="357"/>
      <c r="O1459" s="357"/>
      <c r="P1459" s="358"/>
      <c r="Q1459" s="35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si="205"/>
        <v>0</v>
      </c>
      <c r="Y1459" s="271"/>
      <c r="Z1459" s="271"/>
      <c r="AB1459" s="273" t="str">
        <f t="shared" si="206"/>
        <v/>
      </c>
    </row>
    <row r="1460" spans="1:28" s="272" customFormat="1" ht="20.399999999999999">
      <c r="A1460" s="214"/>
      <c r="B1460" s="215" t="s">
        <v>15618</v>
      </c>
      <c r="C1460" s="354" t="s">
        <v>15618</v>
      </c>
      <c r="D1460" s="278"/>
      <c r="E1460" s="215" t="s">
        <v>15618</v>
      </c>
      <c r="F1460" s="215" t="s">
        <v>15618</v>
      </c>
      <c r="G1460" s="215" t="s">
        <v>15618</v>
      </c>
      <c r="H1460" s="355" t="s">
        <v>15618</v>
      </c>
      <c r="I1460" s="356" t="s">
        <v>15618</v>
      </c>
      <c r="J1460" s="356" t="s">
        <v>15618</v>
      </c>
      <c r="K1460" s="357"/>
      <c r="L1460" s="357"/>
      <c r="M1460" s="357"/>
      <c r="N1460" s="357"/>
      <c r="O1460" s="357"/>
      <c r="P1460" s="358"/>
      <c r="Q1460" s="35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si="205"/>
        <v>0</v>
      </c>
      <c r="Y1460" s="271"/>
      <c r="Z1460" s="271"/>
      <c r="AB1460" s="273" t="str">
        <f t="shared" si="206"/>
        <v/>
      </c>
    </row>
    <row r="1461" spans="1:28" s="272" customFormat="1" ht="20.399999999999999">
      <c r="A1461" s="214"/>
      <c r="B1461" s="215" t="s">
        <v>15618</v>
      </c>
      <c r="C1461" s="354" t="s">
        <v>15618</v>
      </c>
      <c r="D1461" s="278"/>
      <c r="E1461" s="215" t="s">
        <v>15618</v>
      </c>
      <c r="F1461" s="215" t="s">
        <v>15618</v>
      </c>
      <c r="G1461" s="215" t="s">
        <v>15618</v>
      </c>
      <c r="H1461" s="355" t="s">
        <v>15618</v>
      </c>
      <c r="I1461" s="356" t="s">
        <v>15618</v>
      </c>
      <c r="J1461" s="356" t="s">
        <v>15618</v>
      </c>
      <c r="K1461" s="357"/>
      <c r="L1461" s="357"/>
      <c r="M1461" s="357"/>
      <c r="N1461" s="357"/>
      <c r="O1461" s="357"/>
      <c r="P1461" s="358"/>
      <c r="Q1461" s="35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si="205"/>
        <v>0</v>
      </c>
      <c r="Y1461" s="271"/>
      <c r="Z1461" s="271"/>
      <c r="AB1461" s="273" t="str">
        <f t="shared" si="206"/>
        <v/>
      </c>
    </row>
    <row r="1462" spans="1:28" s="272" customFormat="1" ht="20.399999999999999">
      <c r="A1462" s="214"/>
      <c r="B1462" s="215" t="s">
        <v>15618</v>
      </c>
      <c r="C1462" s="354" t="s">
        <v>15618</v>
      </c>
      <c r="D1462" s="278"/>
      <c r="E1462" s="215" t="s">
        <v>15618</v>
      </c>
      <c r="F1462" s="215" t="s">
        <v>15618</v>
      </c>
      <c r="G1462" s="215" t="s">
        <v>15618</v>
      </c>
      <c r="H1462" s="355" t="s">
        <v>15618</v>
      </c>
      <c r="I1462" s="356" t="s">
        <v>15618</v>
      </c>
      <c r="J1462" s="356" t="s">
        <v>15618</v>
      </c>
      <c r="K1462" s="357"/>
      <c r="L1462" s="357"/>
      <c r="M1462" s="357"/>
      <c r="N1462" s="357"/>
      <c r="O1462" s="357"/>
      <c r="P1462" s="358"/>
      <c r="Q1462" s="35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si="205"/>
        <v>0</v>
      </c>
      <c r="Y1462" s="271"/>
      <c r="Z1462" s="271"/>
      <c r="AB1462" s="273" t="str">
        <f t="shared" si="206"/>
        <v/>
      </c>
    </row>
    <row r="1463" spans="1:28" s="272" customFormat="1" ht="20.399999999999999">
      <c r="A1463" s="214"/>
      <c r="B1463" s="215" t="s">
        <v>15618</v>
      </c>
      <c r="C1463" s="354" t="s">
        <v>15618</v>
      </c>
      <c r="D1463" s="278"/>
      <c r="E1463" s="215" t="s">
        <v>15618</v>
      </c>
      <c r="F1463" s="215" t="s">
        <v>15618</v>
      </c>
      <c r="G1463" s="215" t="s">
        <v>15618</v>
      </c>
      <c r="H1463" s="355" t="s">
        <v>15618</v>
      </c>
      <c r="I1463" s="356" t="s">
        <v>15618</v>
      </c>
      <c r="J1463" s="356" t="s">
        <v>15618</v>
      </c>
      <c r="K1463" s="357"/>
      <c r="L1463" s="357"/>
      <c r="M1463" s="357"/>
      <c r="N1463" s="357"/>
      <c r="O1463" s="357"/>
      <c r="P1463" s="358"/>
      <c r="Q1463" s="35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si="205"/>
        <v>0</v>
      </c>
      <c r="Y1463" s="271"/>
      <c r="Z1463" s="271"/>
      <c r="AB1463" s="273" t="str">
        <f t="shared" si="206"/>
        <v/>
      </c>
    </row>
    <row r="1464" spans="1:28" s="272" customFormat="1" ht="20.399999999999999">
      <c r="A1464" s="214"/>
      <c r="B1464" s="215" t="s">
        <v>15618</v>
      </c>
      <c r="C1464" s="354" t="s">
        <v>15618</v>
      </c>
      <c r="D1464" s="278"/>
      <c r="E1464" s="215" t="s">
        <v>15618</v>
      </c>
      <c r="F1464" s="215" t="s">
        <v>15618</v>
      </c>
      <c r="G1464" s="215" t="s">
        <v>15618</v>
      </c>
      <c r="H1464" s="355" t="s">
        <v>15618</v>
      </c>
      <c r="I1464" s="356" t="s">
        <v>15618</v>
      </c>
      <c r="J1464" s="356" t="s">
        <v>15618</v>
      </c>
      <c r="K1464" s="357"/>
      <c r="L1464" s="357"/>
      <c r="M1464" s="357"/>
      <c r="N1464" s="357"/>
      <c r="O1464" s="357"/>
      <c r="P1464" s="358"/>
      <c r="Q1464" s="35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si="205"/>
        <v>0</v>
      </c>
      <c r="Y1464" s="271"/>
      <c r="Z1464" s="271"/>
      <c r="AB1464" s="273" t="str">
        <f t="shared" si="206"/>
        <v/>
      </c>
    </row>
    <row r="1465" spans="1:28" s="272" customFormat="1" ht="20.399999999999999">
      <c r="A1465" s="214"/>
      <c r="B1465" s="215" t="s">
        <v>15618</v>
      </c>
      <c r="C1465" s="354" t="s">
        <v>15618</v>
      </c>
      <c r="D1465" s="278"/>
      <c r="E1465" s="215" t="s">
        <v>15618</v>
      </c>
      <c r="F1465" s="215" t="s">
        <v>15618</v>
      </c>
      <c r="G1465" s="215" t="s">
        <v>15618</v>
      </c>
      <c r="H1465" s="355" t="s">
        <v>15618</v>
      </c>
      <c r="I1465" s="356" t="s">
        <v>15618</v>
      </c>
      <c r="J1465" s="356" t="s">
        <v>15618</v>
      </c>
      <c r="K1465" s="357"/>
      <c r="L1465" s="357"/>
      <c r="M1465" s="357"/>
      <c r="N1465" s="357"/>
      <c r="O1465" s="357"/>
      <c r="P1465" s="358"/>
      <c r="Q1465" s="35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si="205"/>
        <v>0</v>
      </c>
      <c r="Y1465" s="271"/>
      <c r="Z1465" s="271"/>
      <c r="AB1465" s="273" t="str">
        <f t="shared" si="206"/>
        <v/>
      </c>
    </row>
    <row r="1466" spans="1:28" s="272" customFormat="1" ht="20.399999999999999">
      <c r="A1466" s="214"/>
      <c r="B1466" s="215" t="s">
        <v>15618</v>
      </c>
      <c r="C1466" s="354" t="s">
        <v>15618</v>
      </c>
      <c r="D1466" s="278"/>
      <c r="E1466" s="215" t="s">
        <v>15618</v>
      </c>
      <c r="F1466" s="215" t="s">
        <v>15618</v>
      </c>
      <c r="G1466" s="215" t="s">
        <v>15618</v>
      </c>
      <c r="H1466" s="355" t="s">
        <v>15618</v>
      </c>
      <c r="I1466" s="356" t="s">
        <v>15618</v>
      </c>
      <c r="J1466" s="356" t="s">
        <v>15618</v>
      </c>
      <c r="K1466" s="357"/>
      <c r="L1466" s="357"/>
      <c r="M1466" s="357"/>
      <c r="N1466" s="357"/>
      <c r="O1466" s="357"/>
      <c r="P1466" s="358"/>
      <c r="Q1466" s="359"/>
      <c r="R1466" s="215" t="str">
        <f ca="1">IF(ISERROR($V1466),"",OFFSET('Smelter Look-up'!$C$4,$V1466-4,0)&amp;"")</f>
        <v/>
      </c>
      <c r="S1466" s="222" t="str">
        <f t="shared" ref="S1466" ca="1" si="207">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 si="208">IF(AND(C1466="Smelter not listed",OR(LEN(D1466)=0,LEN(E1466)=0)),1,0)</f>
        <v>0</v>
      </c>
      <c r="Y1466" s="271"/>
      <c r="Z1466" s="271"/>
      <c r="AB1466" s="273" t="str">
        <f t="shared" ref="AB1466" si="209">B1466&amp;C1466</f>
        <v/>
      </c>
    </row>
    <row r="1467" spans="1:28" s="272" customFormat="1" ht="20.399999999999999">
      <c r="A1467" s="214"/>
      <c r="B1467" s="215" t="s">
        <v>15618</v>
      </c>
      <c r="C1467" s="354" t="s">
        <v>15618</v>
      </c>
      <c r="D1467" s="278"/>
      <c r="E1467" s="215" t="s">
        <v>15618</v>
      </c>
      <c r="F1467" s="215" t="s">
        <v>15618</v>
      </c>
      <c r="G1467" s="215" t="s">
        <v>15618</v>
      </c>
      <c r="H1467" s="355" t="s">
        <v>15618</v>
      </c>
      <c r="I1467" s="356" t="s">
        <v>15618</v>
      </c>
      <c r="J1467" s="356" t="s">
        <v>15618</v>
      </c>
      <c r="K1467" s="357"/>
      <c r="L1467" s="357"/>
      <c r="M1467" s="357"/>
      <c r="N1467" s="357"/>
      <c r="O1467" s="357"/>
      <c r="P1467" s="358"/>
      <c r="Q1467" s="359"/>
      <c r="R1467" s="215" t="str">
        <f ca="1">IF(ISERROR($V1467),"",OFFSET('Smelter Look-up'!$C$4,$V1467-4,0)&amp;"")</f>
        <v/>
      </c>
      <c r="S1467" s="222" t="str">
        <f t="shared" ref="S1467:S1498" ca="1" si="210">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X1498" si="211">IF(AND(C1467="Smelter not listed",OR(LEN(D1467)=0,LEN(E1467)=0)),1,0)</f>
        <v>0</v>
      </c>
      <c r="Y1467" s="271"/>
      <c r="Z1467" s="271"/>
      <c r="AB1467" s="273" t="str">
        <f t="shared" ref="AB1467:AB1498" si="212">B1467&amp;C1467</f>
        <v/>
      </c>
    </row>
    <row r="1468" spans="1:28" s="272" customFormat="1" ht="20.399999999999999">
      <c r="A1468" s="214"/>
      <c r="B1468" s="215" t="s">
        <v>15618</v>
      </c>
      <c r="C1468" s="354" t="s">
        <v>15618</v>
      </c>
      <c r="D1468" s="278"/>
      <c r="E1468" s="215" t="s">
        <v>15618</v>
      </c>
      <c r="F1468" s="215" t="s">
        <v>15618</v>
      </c>
      <c r="G1468" s="215" t="s">
        <v>15618</v>
      </c>
      <c r="H1468" s="355" t="s">
        <v>15618</v>
      </c>
      <c r="I1468" s="356" t="s">
        <v>15618</v>
      </c>
      <c r="J1468" s="356" t="s">
        <v>15618</v>
      </c>
      <c r="K1468" s="357"/>
      <c r="L1468" s="357"/>
      <c r="M1468" s="357"/>
      <c r="N1468" s="357"/>
      <c r="O1468" s="357"/>
      <c r="P1468" s="358"/>
      <c r="Q1468" s="35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si="211"/>
        <v>0</v>
      </c>
      <c r="Y1468" s="271"/>
      <c r="Z1468" s="271"/>
      <c r="AB1468" s="273" t="str">
        <f t="shared" si="212"/>
        <v/>
      </c>
    </row>
    <row r="1469" spans="1:28" s="272" customFormat="1" ht="20.399999999999999">
      <c r="A1469" s="214"/>
      <c r="B1469" s="215" t="s">
        <v>15618</v>
      </c>
      <c r="C1469" s="354" t="s">
        <v>15618</v>
      </c>
      <c r="D1469" s="278"/>
      <c r="E1469" s="215" t="s">
        <v>15618</v>
      </c>
      <c r="F1469" s="215" t="s">
        <v>15618</v>
      </c>
      <c r="G1469" s="215" t="s">
        <v>15618</v>
      </c>
      <c r="H1469" s="355" t="s">
        <v>15618</v>
      </c>
      <c r="I1469" s="356" t="s">
        <v>15618</v>
      </c>
      <c r="J1469" s="356" t="s">
        <v>15618</v>
      </c>
      <c r="K1469" s="357"/>
      <c r="L1469" s="357"/>
      <c r="M1469" s="357"/>
      <c r="N1469" s="357"/>
      <c r="O1469" s="357"/>
      <c r="P1469" s="358"/>
      <c r="Q1469" s="35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si="211"/>
        <v>0</v>
      </c>
      <c r="Y1469" s="271"/>
      <c r="Z1469" s="271"/>
      <c r="AB1469" s="273" t="str">
        <f t="shared" si="212"/>
        <v/>
      </c>
    </row>
    <row r="1470" spans="1:28" s="272" customFormat="1" ht="20.399999999999999">
      <c r="A1470" s="214"/>
      <c r="B1470" s="215" t="s">
        <v>15618</v>
      </c>
      <c r="C1470" s="354" t="s">
        <v>15618</v>
      </c>
      <c r="D1470" s="278"/>
      <c r="E1470" s="215" t="s">
        <v>15618</v>
      </c>
      <c r="F1470" s="215" t="s">
        <v>15618</v>
      </c>
      <c r="G1470" s="215" t="s">
        <v>15618</v>
      </c>
      <c r="H1470" s="355" t="s">
        <v>15618</v>
      </c>
      <c r="I1470" s="356" t="s">
        <v>15618</v>
      </c>
      <c r="J1470" s="356" t="s">
        <v>15618</v>
      </c>
      <c r="K1470" s="357"/>
      <c r="L1470" s="357"/>
      <c r="M1470" s="357"/>
      <c r="N1470" s="357"/>
      <c r="O1470" s="357"/>
      <c r="P1470" s="358"/>
      <c r="Q1470" s="35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si="211"/>
        <v>0</v>
      </c>
      <c r="Y1470" s="271"/>
      <c r="Z1470" s="271"/>
      <c r="AB1470" s="273" t="str">
        <f t="shared" si="212"/>
        <v/>
      </c>
    </row>
    <row r="1471" spans="1:28" s="272" customFormat="1" ht="20.399999999999999">
      <c r="A1471" s="214"/>
      <c r="B1471" s="215" t="s">
        <v>15618</v>
      </c>
      <c r="C1471" s="354" t="s">
        <v>15618</v>
      </c>
      <c r="D1471" s="278"/>
      <c r="E1471" s="215" t="s">
        <v>15618</v>
      </c>
      <c r="F1471" s="215" t="s">
        <v>15618</v>
      </c>
      <c r="G1471" s="215" t="s">
        <v>15618</v>
      </c>
      <c r="H1471" s="355" t="s">
        <v>15618</v>
      </c>
      <c r="I1471" s="356" t="s">
        <v>15618</v>
      </c>
      <c r="J1471" s="356" t="s">
        <v>15618</v>
      </c>
      <c r="K1471" s="357"/>
      <c r="L1471" s="357"/>
      <c r="M1471" s="357"/>
      <c r="N1471" s="357"/>
      <c r="O1471" s="357"/>
      <c r="P1471" s="358"/>
      <c r="Q1471" s="35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si="211"/>
        <v>0</v>
      </c>
      <c r="Y1471" s="271"/>
      <c r="Z1471" s="271"/>
      <c r="AB1471" s="273" t="str">
        <f t="shared" si="212"/>
        <v/>
      </c>
    </row>
    <row r="1472" spans="1:28" s="272" customFormat="1" ht="20.399999999999999">
      <c r="A1472" s="214"/>
      <c r="B1472" s="215" t="s">
        <v>15618</v>
      </c>
      <c r="C1472" s="354" t="s">
        <v>15618</v>
      </c>
      <c r="D1472" s="278"/>
      <c r="E1472" s="215" t="s">
        <v>15618</v>
      </c>
      <c r="F1472" s="215" t="s">
        <v>15618</v>
      </c>
      <c r="G1472" s="215" t="s">
        <v>15618</v>
      </c>
      <c r="H1472" s="355" t="s">
        <v>15618</v>
      </c>
      <c r="I1472" s="356" t="s">
        <v>15618</v>
      </c>
      <c r="J1472" s="356" t="s">
        <v>15618</v>
      </c>
      <c r="K1472" s="357"/>
      <c r="L1472" s="357"/>
      <c r="M1472" s="357"/>
      <c r="N1472" s="357"/>
      <c r="O1472" s="357"/>
      <c r="P1472" s="358"/>
      <c r="Q1472" s="35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si="211"/>
        <v>0</v>
      </c>
      <c r="Y1472" s="271"/>
      <c r="Z1472" s="271"/>
      <c r="AB1472" s="273" t="str">
        <f t="shared" si="212"/>
        <v/>
      </c>
    </row>
    <row r="1473" spans="1:28" s="272" customFormat="1" ht="20.399999999999999">
      <c r="A1473" s="214"/>
      <c r="B1473" s="215" t="s">
        <v>15618</v>
      </c>
      <c r="C1473" s="354" t="s">
        <v>15618</v>
      </c>
      <c r="D1473" s="278"/>
      <c r="E1473" s="215" t="s">
        <v>15618</v>
      </c>
      <c r="F1473" s="215" t="s">
        <v>15618</v>
      </c>
      <c r="G1473" s="215" t="s">
        <v>15618</v>
      </c>
      <c r="H1473" s="355" t="s">
        <v>15618</v>
      </c>
      <c r="I1473" s="356" t="s">
        <v>15618</v>
      </c>
      <c r="J1473" s="356" t="s">
        <v>15618</v>
      </c>
      <c r="K1473" s="357"/>
      <c r="L1473" s="357"/>
      <c r="M1473" s="357"/>
      <c r="N1473" s="357"/>
      <c r="O1473" s="357"/>
      <c r="P1473" s="358"/>
      <c r="Q1473" s="35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si="211"/>
        <v>0</v>
      </c>
      <c r="Y1473" s="271"/>
      <c r="Z1473" s="271"/>
      <c r="AB1473" s="273" t="str">
        <f t="shared" si="212"/>
        <v/>
      </c>
    </row>
    <row r="1474" spans="1:28" s="272" customFormat="1" ht="20.399999999999999">
      <c r="A1474" s="214"/>
      <c r="B1474" s="215" t="s">
        <v>15618</v>
      </c>
      <c r="C1474" s="354" t="s">
        <v>15618</v>
      </c>
      <c r="D1474" s="278"/>
      <c r="E1474" s="215" t="s">
        <v>15618</v>
      </c>
      <c r="F1474" s="215" t="s">
        <v>15618</v>
      </c>
      <c r="G1474" s="215" t="s">
        <v>15618</v>
      </c>
      <c r="H1474" s="355" t="s">
        <v>15618</v>
      </c>
      <c r="I1474" s="356" t="s">
        <v>15618</v>
      </c>
      <c r="J1474" s="356" t="s">
        <v>15618</v>
      </c>
      <c r="K1474" s="357"/>
      <c r="L1474" s="357"/>
      <c r="M1474" s="357"/>
      <c r="N1474" s="357"/>
      <c r="O1474" s="357"/>
      <c r="P1474" s="358"/>
      <c r="Q1474" s="35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si="211"/>
        <v>0</v>
      </c>
      <c r="Y1474" s="271"/>
      <c r="Z1474" s="271"/>
      <c r="AB1474" s="273" t="str">
        <f t="shared" si="212"/>
        <v/>
      </c>
    </row>
    <row r="1475" spans="1:28" s="272" customFormat="1" ht="20.399999999999999">
      <c r="A1475" s="214"/>
      <c r="B1475" s="215" t="s">
        <v>15618</v>
      </c>
      <c r="C1475" s="354" t="s">
        <v>15618</v>
      </c>
      <c r="D1475" s="278"/>
      <c r="E1475" s="215" t="s">
        <v>15618</v>
      </c>
      <c r="F1475" s="215" t="s">
        <v>15618</v>
      </c>
      <c r="G1475" s="215" t="s">
        <v>15618</v>
      </c>
      <c r="H1475" s="355" t="s">
        <v>15618</v>
      </c>
      <c r="I1475" s="356" t="s">
        <v>15618</v>
      </c>
      <c r="J1475" s="356" t="s">
        <v>15618</v>
      </c>
      <c r="K1475" s="357"/>
      <c r="L1475" s="357"/>
      <c r="M1475" s="357"/>
      <c r="N1475" s="357"/>
      <c r="O1475" s="357"/>
      <c r="P1475" s="358"/>
      <c r="Q1475" s="35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si="211"/>
        <v>0</v>
      </c>
      <c r="Y1475" s="271"/>
      <c r="Z1475" s="271"/>
      <c r="AB1475" s="273" t="str">
        <f t="shared" si="212"/>
        <v/>
      </c>
    </row>
    <row r="1476" spans="1:28" s="272" customFormat="1" ht="20.399999999999999">
      <c r="A1476" s="214"/>
      <c r="B1476" s="215" t="s">
        <v>15618</v>
      </c>
      <c r="C1476" s="354" t="s">
        <v>15618</v>
      </c>
      <c r="D1476" s="278"/>
      <c r="E1476" s="215" t="s">
        <v>15618</v>
      </c>
      <c r="F1476" s="215" t="s">
        <v>15618</v>
      </c>
      <c r="G1476" s="215" t="s">
        <v>15618</v>
      </c>
      <c r="H1476" s="355" t="s">
        <v>15618</v>
      </c>
      <c r="I1476" s="356" t="s">
        <v>15618</v>
      </c>
      <c r="J1476" s="356" t="s">
        <v>15618</v>
      </c>
      <c r="K1476" s="357"/>
      <c r="L1476" s="357"/>
      <c r="M1476" s="357"/>
      <c r="N1476" s="357"/>
      <c r="O1476" s="357"/>
      <c r="P1476" s="358"/>
      <c r="Q1476" s="35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si="211"/>
        <v>0</v>
      </c>
      <c r="Y1476" s="271"/>
      <c r="Z1476" s="271"/>
      <c r="AB1476" s="273" t="str">
        <f t="shared" si="212"/>
        <v/>
      </c>
    </row>
    <row r="1477" spans="1:28" s="272" customFormat="1" ht="20.399999999999999">
      <c r="A1477" s="214"/>
      <c r="B1477" s="215" t="s">
        <v>15618</v>
      </c>
      <c r="C1477" s="354" t="s">
        <v>15618</v>
      </c>
      <c r="D1477" s="278"/>
      <c r="E1477" s="215" t="s">
        <v>15618</v>
      </c>
      <c r="F1477" s="215" t="s">
        <v>15618</v>
      </c>
      <c r="G1477" s="215" t="s">
        <v>15618</v>
      </c>
      <c r="H1477" s="355" t="s">
        <v>15618</v>
      </c>
      <c r="I1477" s="356" t="s">
        <v>15618</v>
      </c>
      <c r="J1477" s="356" t="s">
        <v>15618</v>
      </c>
      <c r="K1477" s="357"/>
      <c r="L1477" s="357"/>
      <c r="M1477" s="357"/>
      <c r="N1477" s="357"/>
      <c r="O1477" s="357"/>
      <c r="P1477" s="358"/>
      <c r="Q1477" s="35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si="211"/>
        <v>0</v>
      </c>
      <c r="Y1477" s="271"/>
      <c r="Z1477" s="271"/>
      <c r="AB1477" s="273" t="str">
        <f t="shared" si="212"/>
        <v/>
      </c>
    </row>
    <row r="1478" spans="1:28" s="272" customFormat="1" ht="20.399999999999999">
      <c r="A1478" s="214"/>
      <c r="B1478" s="215" t="s">
        <v>15618</v>
      </c>
      <c r="C1478" s="354" t="s">
        <v>15618</v>
      </c>
      <c r="D1478" s="278"/>
      <c r="E1478" s="215" t="s">
        <v>15618</v>
      </c>
      <c r="F1478" s="215" t="s">
        <v>15618</v>
      </c>
      <c r="G1478" s="215" t="s">
        <v>15618</v>
      </c>
      <c r="H1478" s="355" t="s">
        <v>15618</v>
      </c>
      <c r="I1478" s="356" t="s">
        <v>15618</v>
      </c>
      <c r="J1478" s="356" t="s">
        <v>15618</v>
      </c>
      <c r="K1478" s="357"/>
      <c r="L1478" s="357"/>
      <c r="M1478" s="357"/>
      <c r="N1478" s="357"/>
      <c r="O1478" s="357"/>
      <c r="P1478" s="358"/>
      <c r="Q1478" s="35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si="211"/>
        <v>0</v>
      </c>
      <c r="Y1478" s="271"/>
      <c r="Z1478" s="271"/>
      <c r="AB1478" s="273" t="str">
        <f t="shared" si="212"/>
        <v/>
      </c>
    </row>
    <row r="1479" spans="1:28" s="272" customFormat="1" ht="20.399999999999999">
      <c r="A1479" s="214"/>
      <c r="B1479" s="215" t="s">
        <v>15618</v>
      </c>
      <c r="C1479" s="354" t="s">
        <v>15618</v>
      </c>
      <c r="D1479" s="278"/>
      <c r="E1479" s="215" t="s">
        <v>15618</v>
      </c>
      <c r="F1479" s="215" t="s">
        <v>15618</v>
      </c>
      <c r="G1479" s="215" t="s">
        <v>15618</v>
      </c>
      <c r="H1479" s="355" t="s">
        <v>15618</v>
      </c>
      <c r="I1479" s="356" t="s">
        <v>15618</v>
      </c>
      <c r="J1479" s="356" t="s">
        <v>15618</v>
      </c>
      <c r="K1479" s="357"/>
      <c r="L1479" s="357"/>
      <c r="M1479" s="357"/>
      <c r="N1479" s="357"/>
      <c r="O1479" s="357"/>
      <c r="P1479" s="358"/>
      <c r="Q1479" s="35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si="211"/>
        <v>0</v>
      </c>
      <c r="Y1479" s="271"/>
      <c r="Z1479" s="271"/>
      <c r="AB1479" s="273" t="str">
        <f t="shared" si="212"/>
        <v/>
      </c>
    </row>
    <row r="1480" spans="1:28" s="272" customFormat="1" ht="20.399999999999999">
      <c r="A1480" s="214"/>
      <c r="B1480" s="215" t="s">
        <v>15618</v>
      </c>
      <c r="C1480" s="354" t="s">
        <v>15618</v>
      </c>
      <c r="D1480" s="278"/>
      <c r="E1480" s="215" t="s">
        <v>15618</v>
      </c>
      <c r="F1480" s="215" t="s">
        <v>15618</v>
      </c>
      <c r="G1480" s="215" t="s">
        <v>15618</v>
      </c>
      <c r="H1480" s="355" t="s">
        <v>15618</v>
      </c>
      <c r="I1480" s="356" t="s">
        <v>15618</v>
      </c>
      <c r="J1480" s="356" t="s">
        <v>15618</v>
      </c>
      <c r="K1480" s="357"/>
      <c r="L1480" s="357"/>
      <c r="M1480" s="357"/>
      <c r="N1480" s="357"/>
      <c r="O1480" s="357"/>
      <c r="P1480" s="358"/>
      <c r="Q1480" s="35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si="211"/>
        <v>0</v>
      </c>
      <c r="Y1480" s="271"/>
      <c r="Z1480" s="271"/>
      <c r="AB1480" s="273" t="str">
        <f t="shared" si="212"/>
        <v/>
      </c>
    </row>
    <row r="1481" spans="1:28" s="272" customFormat="1" ht="20.399999999999999">
      <c r="A1481" s="214"/>
      <c r="B1481" s="215" t="s">
        <v>15618</v>
      </c>
      <c r="C1481" s="354" t="s">
        <v>15618</v>
      </c>
      <c r="D1481" s="278"/>
      <c r="E1481" s="215" t="s">
        <v>15618</v>
      </c>
      <c r="F1481" s="215" t="s">
        <v>15618</v>
      </c>
      <c r="G1481" s="215" t="s">
        <v>15618</v>
      </c>
      <c r="H1481" s="355" t="s">
        <v>15618</v>
      </c>
      <c r="I1481" s="356" t="s">
        <v>15618</v>
      </c>
      <c r="J1481" s="356" t="s">
        <v>15618</v>
      </c>
      <c r="K1481" s="357"/>
      <c r="L1481" s="357"/>
      <c r="M1481" s="357"/>
      <c r="N1481" s="357"/>
      <c r="O1481" s="357"/>
      <c r="P1481" s="358"/>
      <c r="Q1481" s="35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si="211"/>
        <v>0</v>
      </c>
      <c r="Y1481" s="271"/>
      <c r="Z1481" s="271"/>
      <c r="AB1481" s="273" t="str">
        <f t="shared" si="212"/>
        <v/>
      </c>
    </row>
    <row r="1482" spans="1:28" s="272" customFormat="1" ht="20.399999999999999">
      <c r="A1482" s="214"/>
      <c r="B1482" s="215" t="s">
        <v>15618</v>
      </c>
      <c r="C1482" s="354" t="s">
        <v>15618</v>
      </c>
      <c r="D1482" s="278"/>
      <c r="E1482" s="215" t="s">
        <v>15618</v>
      </c>
      <c r="F1482" s="215" t="s">
        <v>15618</v>
      </c>
      <c r="G1482" s="215" t="s">
        <v>15618</v>
      </c>
      <c r="H1482" s="355" t="s">
        <v>15618</v>
      </c>
      <c r="I1482" s="356" t="s">
        <v>15618</v>
      </c>
      <c r="J1482" s="356" t="s">
        <v>15618</v>
      </c>
      <c r="K1482" s="357"/>
      <c r="L1482" s="357"/>
      <c r="M1482" s="357"/>
      <c r="N1482" s="357"/>
      <c r="O1482" s="357"/>
      <c r="P1482" s="358"/>
      <c r="Q1482" s="35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si="211"/>
        <v>0</v>
      </c>
      <c r="Y1482" s="271"/>
      <c r="Z1482" s="271"/>
      <c r="AB1482" s="273" t="str">
        <f t="shared" si="212"/>
        <v/>
      </c>
    </row>
    <row r="1483" spans="1:28" s="272" customFormat="1" ht="20.399999999999999">
      <c r="A1483" s="214"/>
      <c r="B1483" s="215" t="s">
        <v>15618</v>
      </c>
      <c r="C1483" s="354" t="s">
        <v>15618</v>
      </c>
      <c r="D1483" s="278"/>
      <c r="E1483" s="215" t="s">
        <v>15618</v>
      </c>
      <c r="F1483" s="215" t="s">
        <v>15618</v>
      </c>
      <c r="G1483" s="215" t="s">
        <v>15618</v>
      </c>
      <c r="H1483" s="355" t="s">
        <v>15618</v>
      </c>
      <c r="I1483" s="356" t="s">
        <v>15618</v>
      </c>
      <c r="J1483" s="356" t="s">
        <v>15618</v>
      </c>
      <c r="K1483" s="357"/>
      <c r="L1483" s="357"/>
      <c r="M1483" s="357"/>
      <c r="N1483" s="357"/>
      <c r="O1483" s="357"/>
      <c r="P1483" s="358"/>
      <c r="Q1483" s="35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si="211"/>
        <v>0</v>
      </c>
      <c r="Y1483" s="271"/>
      <c r="Z1483" s="271"/>
      <c r="AB1483" s="273" t="str">
        <f t="shared" si="212"/>
        <v/>
      </c>
    </row>
    <row r="1484" spans="1:28" s="272" customFormat="1" ht="20.399999999999999">
      <c r="A1484" s="214"/>
      <c r="B1484" s="215" t="s">
        <v>15618</v>
      </c>
      <c r="C1484" s="354" t="s">
        <v>15618</v>
      </c>
      <c r="D1484" s="278"/>
      <c r="E1484" s="215" t="s">
        <v>15618</v>
      </c>
      <c r="F1484" s="215" t="s">
        <v>15618</v>
      </c>
      <c r="G1484" s="215" t="s">
        <v>15618</v>
      </c>
      <c r="H1484" s="355" t="s">
        <v>15618</v>
      </c>
      <c r="I1484" s="356" t="s">
        <v>15618</v>
      </c>
      <c r="J1484" s="356" t="s">
        <v>15618</v>
      </c>
      <c r="K1484" s="357"/>
      <c r="L1484" s="357"/>
      <c r="M1484" s="357"/>
      <c r="N1484" s="357"/>
      <c r="O1484" s="357"/>
      <c r="P1484" s="358"/>
      <c r="Q1484" s="35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si="211"/>
        <v>0</v>
      </c>
      <c r="Y1484" s="271"/>
      <c r="Z1484" s="271"/>
      <c r="AB1484" s="273" t="str">
        <f t="shared" si="212"/>
        <v/>
      </c>
    </row>
    <row r="1485" spans="1:28" s="272" customFormat="1" ht="20.399999999999999">
      <c r="A1485" s="214"/>
      <c r="B1485" s="215" t="s">
        <v>15618</v>
      </c>
      <c r="C1485" s="354" t="s">
        <v>15618</v>
      </c>
      <c r="D1485" s="278"/>
      <c r="E1485" s="215" t="s">
        <v>15618</v>
      </c>
      <c r="F1485" s="215" t="s">
        <v>15618</v>
      </c>
      <c r="G1485" s="215" t="s">
        <v>15618</v>
      </c>
      <c r="H1485" s="355" t="s">
        <v>15618</v>
      </c>
      <c r="I1485" s="356" t="s">
        <v>15618</v>
      </c>
      <c r="J1485" s="356" t="s">
        <v>15618</v>
      </c>
      <c r="K1485" s="357"/>
      <c r="L1485" s="357"/>
      <c r="M1485" s="357"/>
      <c r="N1485" s="357"/>
      <c r="O1485" s="357"/>
      <c r="P1485" s="358"/>
      <c r="Q1485" s="35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si="211"/>
        <v>0</v>
      </c>
      <c r="Y1485" s="271"/>
      <c r="Z1485" s="271"/>
      <c r="AB1485" s="273" t="str">
        <f t="shared" si="212"/>
        <v/>
      </c>
    </row>
    <row r="1486" spans="1:28" s="272" customFormat="1" ht="20.399999999999999">
      <c r="A1486" s="214"/>
      <c r="B1486" s="215" t="s">
        <v>15618</v>
      </c>
      <c r="C1486" s="354" t="s">
        <v>15618</v>
      </c>
      <c r="D1486" s="278"/>
      <c r="E1486" s="215" t="s">
        <v>15618</v>
      </c>
      <c r="F1486" s="215" t="s">
        <v>15618</v>
      </c>
      <c r="G1486" s="215" t="s">
        <v>15618</v>
      </c>
      <c r="H1486" s="355" t="s">
        <v>15618</v>
      </c>
      <c r="I1486" s="356" t="s">
        <v>15618</v>
      </c>
      <c r="J1486" s="356" t="s">
        <v>15618</v>
      </c>
      <c r="K1486" s="357"/>
      <c r="L1486" s="357"/>
      <c r="M1486" s="357"/>
      <c r="N1486" s="357"/>
      <c r="O1486" s="357"/>
      <c r="P1486" s="358"/>
      <c r="Q1486" s="35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si="211"/>
        <v>0</v>
      </c>
      <c r="Y1486" s="271"/>
      <c r="Z1486" s="271"/>
      <c r="AB1486" s="273" t="str">
        <f t="shared" si="212"/>
        <v/>
      </c>
    </row>
    <row r="1487" spans="1:28" s="272" customFormat="1" ht="20.399999999999999">
      <c r="A1487" s="214"/>
      <c r="B1487" s="215" t="s">
        <v>15618</v>
      </c>
      <c r="C1487" s="354" t="s">
        <v>15618</v>
      </c>
      <c r="D1487" s="278"/>
      <c r="E1487" s="215" t="s">
        <v>15618</v>
      </c>
      <c r="F1487" s="215" t="s">
        <v>15618</v>
      </c>
      <c r="G1487" s="215" t="s">
        <v>15618</v>
      </c>
      <c r="H1487" s="355" t="s">
        <v>15618</v>
      </c>
      <c r="I1487" s="356" t="s">
        <v>15618</v>
      </c>
      <c r="J1487" s="356" t="s">
        <v>15618</v>
      </c>
      <c r="K1487" s="357"/>
      <c r="L1487" s="357"/>
      <c r="M1487" s="357"/>
      <c r="N1487" s="357"/>
      <c r="O1487" s="357"/>
      <c r="P1487" s="358"/>
      <c r="Q1487" s="35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si="211"/>
        <v>0</v>
      </c>
      <c r="Y1487" s="271"/>
      <c r="Z1487" s="271"/>
      <c r="AB1487" s="273" t="str">
        <f t="shared" si="212"/>
        <v/>
      </c>
    </row>
    <row r="1488" spans="1:28" s="272" customFormat="1" ht="20.399999999999999">
      <c r="A1488" s="214"/>
      <c r="B1488" s="215" t="s">
        <v>15618</v>
      </c>
      <c r="C1488" s="354" t="s">
        <v>15618</v>
      </c>
      <c r="D1488" s="278"/>
      <c r="E1488" s="215" t="s">
        <v>15618</v>
      </c>
      <c r="F1488" s="215" t="s">
        <v>15618</v>
      </c>
      <c r="G1488" s="215" t="s">
        <v>15618</v>
      </c>
      <c r="H1488" s="355" t="s">
        <v>15618</v>
      </c>
      <c r="I1488" s="356" t="s">
        <v>15618</v>
      </c>
      <c r="J1488" s="356" t="s">
        <v>15618</v>
      </c>
      <c r="K1488" s="357"/>
      <c r="L1488" s="357"/>
      <c r="M1488" s="357"/>
      <c r="N1488" s="357"/>
      <c r="O1488" s="357"/>
      <c r="P1488" s="358"/>
      <c r="Q1488" s="35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si="211"/>
        <v>0</v>
      </c>
      <c r="Y1488" s="271"/>
      <c r="Z1488" s="271"/>
      <c r="AB1488" s="273" t="str">
        <f t="shared" si="212"/>
        <v/>
      </c>
    </row>
    <row r="1489" spans="1:28" s="272" customFormat="1" ht="20.399999999999999">
      <c r="A1489" s="214"/>
      <c r="B1489" s="215" t="s">
        <v>15618</v>
      </c>
      <c r="C1489" s="354" t="s">
        <v>15618</v>
      </c>
      <c r="D1489" s="278"/>
      <c r="E1489" s="215" t="s">
        <v>15618</v>
      </c>
      <c r="F1489" s="215" t="s">
        <v>15618</v>
      </c>
      <c r="G1489" s="215" t="s">
        <v>15618</v>
      </c>
      <c r="H1489" s="355" t="s">
        <v>15618</v>
      </c>
      <c r="I1489" s="356" t="s">
        <v>15618</v>
      </c>
      <c r="J1489" s="356" t="s">
        <v>15618</v>
      </c>
      <c r="K1489" s="357"/>
      <c r="L1489" s="357"/>
      <c r="M1489" s="357"/>
      <c r="N1489" s="357"/>
      <c r="O1489" s="357"/>
      <c r="P1489" s="358"/>
      <c r="Q1489" s="35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si="211"/>
        <v>0</v>
      </c>
      <c r="Y1489" s="271"/>
      <c r="Z1489" s="271"/>
      <c r="AB1489" s="273" t="str">
        <f t="shared" si="212"/>
        <v/>
      </c>
    </row>
    <row r="1490" spans="1:28" s="272" customFormat="1" ht="20.399999999999999">
      <c r="A1490" s="214"/>
      <c r="B1490" s="215" t="s">
        <v>15618</v>
      </c>
      <c r="C1490" s="354" t="s">
        <v>15618</v>
      </c>
      <c r="D1490" s="278"/>
      <c r="E1490" s="215" t="s">
        <v>15618</v>
      </c>
      <c r="F1490" s="215" t="s">
        <v>15618</v>
      </c>
      <c r="G1490" s="215" t="s">
        <v>15618</v>
      </c>
      <c r="H1490" s="355" t="s">
        <v>15618</v>
      </c>
      <c r="I1490" s="356" t="s">
        <v>15618</v>
      </c>
      <c r="J1490" s="356" t="s">
        <v>15618</v>
      </c>
      <c r="K1490" s="357"/>
      <c r="L1490" s="357"/>
      <c r="M1490" s="357"/>
      <c r="N1490" s="357"/>
      <c r="O1490" s="357"/>
      <c r="P1490" s="358"/>
      <c r="Q1490" s="35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si="211"/>
        <v>0</v>
      </c>
      <c r="Y1490" s="271"/>
      <c r="Z1490" s="271"/>
      <c r="AB1490" s="273" t="str">
        <f t="shared" si="212"/>
        <v/>
      </c>
    </row>
    <row r="1491" spans="1:28" s="272" customFormat="1" ht="20.399999999999999">
      <c r="A1491" s="214"/>
      <c r="B1491" s="215" t="s">
        <v>15618</v>
      </c>
      <c r="C1491" s="354" t="s">
        <v>15618</v>
      </c>
      <c r="D1491" s="278"/>
      <c r="E1491" s="215" t="s">
        <v>15618</v>
      </c>
      <c r="F1491" s="215" t="s">
        <v>15618</v>
      </c>
      <c r="G1491" s="215" t="s">
        <v>15618</v>
      </c>
      <c r="H1491" s="355" t="s">
        <v>15618</v>
      </c>
      <c r="I1491" s="356" t="s">
        <v>15618</v>
      </c>
      <c r="J1491" s="356" t="s">
        <v>15618</v>
      </c>
      <c r="K1491" s="357"/>
      <c r="L1491" s="357"/>
      <c r="M1491" s="357"/>
      <c r="N1491" s="357"/>
      <c r="O1491" s="357"/>
      <c r="P1491" s="358"/>
      <c r="Q1491" s="35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si="211"/>
        <v>0</v>
      </c>
      <c r="Y1491" s="271"/>
      <c r="Z1491" s="271"/>
      <c r="AB1491" s="273" t="str">
        <f t="shared" si="212"/>
        <v/>
      </c>
    </row>
    <row r="1492" spans="1:28" s="272" customFormat="1" ht="20.399999999999999">
      <c r="A1492" s="214"/>
      <c r="B1492" s="215" t="s">
        <v>15618</v>
      </c>
      <c r="C1492" s="354" t="s">
        <v>15618</v>
      </c>
      <c r="D1492" s="278"/>
      <c r="E1492" s="215" t="s">
        <v>15618</v>
      </c>
      <c r="F1492" s="215" t="s">
        <v>15618</v>
      </c>
      <c r="G1492" s="215" t="s">
        <v>15618</v>
      </c>
      <c r="H1492" s="355" t="s">
        <v>15618</v>
      </c>
      <c r="I1492" s="356" t="s">
        <v>15618</v>
      </c>
      <c r="J1492" s="356" t="s">
        <v>15618</v>
      </c>
      <c r="K1492" s="357"/>
      <c r="L1492" s="357"/>
      <c r="M1492" s="357"/>
      <c r="N1492" s="357"/>
      <c r="O1492" s="357"/>
      <c r="P1492" s="358"/>
      <c r="Q1492" s="35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si="211"/>
        <v>0</v>
      </c>
      <c r="Y1492" s="271"/>
      <c r="Z1492" s="271"/>
      <c r="AB1492" s="273" t="str">
        <f t="shared" si="212"/>
        <v/>
      </c>
    </row>
    <row r="1493" spans="1:28" s="272" customFormat="1" ht="20.399999999999999">
      <c r="A1493" s="214"/>
      <c r="B1493" s="215" t="s">
        <v>15618</v>
      </c>
      <c r="C1493" s="354" t="s">
        <v>15618</v>
      </c>
      <c r="D1493" s="278"/>
      <c r="E1493" s="215" t="s">
        <v>15618</v>
      </c>
      <c r="F1493" s="215" t="s">
        <v>15618</v>
      </c>
      <c r="G1493" s="215" t="s">
        <v>15618</v>
      </c>
      <c r="H1493" s="355" t="s">
        <v>15618</v>
      </c>
      <c r="I1493" s="356" t="s">
        <v>15618</v>
      </c>
      <c r="J1493" s="356" t="s">
        <v>15618</v>
      </c>
      <c r="K1493" s="357"/>
      <c r="L1493" s="357"/>
      <c r="M1493" s="357"/>
      <c r="N1493" s="357"/>
      <c r="O1493" s="357"/>
      <c r="P1493" s="358"/>
      <c r="Q1493" s="35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si="211"/>
        <v>0</v>
      </c>
      <c r="Y1493" s="271"/>
      <c r="Z1493" s="271"/>
      <c r="AB1493" s="273" t="str">
        <f t="shared" si="212"/>
        <v/>
      </c>
    </row>
    <row r="1494" spans="1:28" s="272" customFormat="1" ht="20.399999999999999">
      <c r="A1494" s="214"/>
      <c r="B1494" s="215" t="s">
        <v>15618</v>
      </c>
      <c r="C1494" s="354" t="s">
        <v>15618</v>
      </c>
      <c r="D1494" s="278"/>
      <c r="E1494" s="215" t="s">
        <v>15618</v>
      </c>
      <c r="F1494" s="215" t="s">
        <v>15618</v>
      </c>
      <c r="G1494" s="215" t="s">
        <v>15618</v>
      </c>
      <c r="H1494" s="355" t="s">
        <v>15618</v>
      </c>
      <c r="I1494" s="356" t="s">
        <v>15618</v>
      </c>
      <c r="J1494" s="356" t="s">
        <v>15618</v>
      </c>
      <c r="K1494" s="357"/>
      <c r="L1494" s="357"/>
      <c r="M1494" s="357"/>
      <c r="N1494" s="357"/>
      <c r="O1494" s="357"/>
      <c r="P1494" s="358"/>
      <c r="Q1494" s="35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si="211"/>
        <v>0</v>
      </c>
      <c r="Y1494" s="271"/>
      <c r="Z1494" s="271"/>
      <c r="AB1494" s="273" t="str">
        <f t="shared" si="212"/>
        <v/>
      </c>
    </row>
    <row r="1495" spans="1:28" s="272" customFormat="1" ht="20.399999999999999">
      <c r="A1495" s="214"/>
      <c r="B1495" s="215" t="s">
        <v>15618</v>
      </c>
      <c r="C1495" s="354" t="s">
        <v>15618</v>
      </c>
      <c r="D1495" s="278"/>
      <c r="E1495" s="215" t="s">
        <v>15618</v>
      </c>
      <c r="F1495" s="215" t="s">
        <v>15618</v>
      </c>
      <c r="G1495" s="215" t="s">
        <v>15618</v>
      </c>
      <c r="H1495" s="355" t="s">
        <v>15618</v>
      </c>
      <c r="I1495" s="356" t="s">
        <v>15618</v>
      </c>
      <c r="J1495" s="356" t="s">
        <v>15618</v>
      </c>
      <c r="K1495" s="357"/>
      <c r="L1495" s="357"/>
      <c r="M1495" s="357"/>
      <c r="N1495" s="357"/>
      <c r="O1495" s="357"/>
      <c r="P1495" s="358"/>
      <c r="Q1495" s="35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si="211"/>
        <v>0</v>
      </c>
      <c r="Y1495" s="271"/>
      <c r="Z1495" s="271"/>
      <c r="AB1495" s="273" t="str">
        <f t="shared" si="212"/>
        <v/>
      </c>
    </row>
    <row r="1496" spans="1:28" s="272" customFormat="1" ht="20.399999999999999">
      <c r="A1496" s="214"/>
      <c r="B1496" s="215" t="s">
        <v>15618</v>
      </c>
      <c r="C1496" s="354" t="s">
        <v>15618</v>
      </c>
      <c r="D1496" s="278"/>
      <c r="E1496" s="215" t="s">
        <v>15618</v>
      </c>
      <c r="F1496" s="215" t="s">
        <v>15618</v>
      </c>
      <c r="G1496" s="215" t="s">
        <v>15618</v>
      </c>
      <c r="H1496" s="355" t="s">
        <v>15618</v>
      </c>
      <c r="I1496" s="356" t="s">
        <v>15618</v>
      </c>
      <c r="J1496" s="356" t="s">
        <v>15618</v>
      </c>
      <c r="K1496" s="357"/>
      <c r="L1496" s="357"/>
      <c r="M1496" s="357"/>
      <c r="N1496" s="357"/>
      <c r="O1496" s="357"/>
      <c r="P1496" s="358"/>
      <c r="Q1496" s="35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si="211"/>
        <v>0</v>
      </c>
      <c r="Y1496" s="271"/>
      <c r="Z1496" s="271"/>
      <c r="AB1496" s="273" t="str">
        <f t="shared" si="212"/>
        <v/>
      </c>
    </row>
    <row r="1497" spans="1:28" s="272" customFormat="1" ht="20.399999999999999">
      <c r="A1497" s="214"/>
      <c r="B1497" s="215" t="s">
        <v>15618</v>
      </c>
      <c r="C1497" s="354" t="s">
        <v>15618</v>
      </c>
      <c r="D1497" s="278"/>
      <c r="E1497" s="215" t="s">
        <v>15618</v>
      </c>
      <c r="F1497" s="215" t="s">
        <v>15618</v>
      </c>
      <c r="G1497" s="215" t="s">
        <v>15618</v>
      </c>
      <c r="H1497" s="355" t="s">
        <v>15618</v>
      </c>
      <c r="I1497" s="356" t="s">
        <v>15618</v>
      </c>
      <c r="J1497" s="356" t="s">
        <v>15618</v>
      </c>
      <c r="K1497" s="357"/>
      <c r="L1497" s="357"/>
      <c r="M1497" s="357"/>
      <c r="N1497" s="357"/>
      <c r="O1497" s="357"/>
      <c r="P1497" s="358"/>
      <c r="Q1497" s="35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si="211"/>
        <v>0</v>
      </c>
      <c r="Y1497" s="271"/>
      <c r="Z1497" s="271"/>
      <c r="AB1497" s="273" t="str">
        <f t="shared" si="212"/>
        <v/>
      </c>
    </row>
    <row r="1498" spans="1:28" s="272" customFormat="1" ht="20.399999999999999">
      <c r="A1498" s="214"/>
      <c r="B1498" s="215" t="s">
        <v>15618</v>
      </c>
      <c r="C1498" s="354" t="s">
        <v>15618</v>
      </c>
      <c r="D1498" s="278"/>
      <c r="E1498" s="215" t="s">
        <v>15618</v>
      </c>
      <c r="F1498" s="215" t="s">
        <v>15618</v>
      </c>
      <c r="G1498" s="215" t="s">
        <v>15618</v>
      </c>
      <c r="H1498" s="355" t="s">
        <v>15618</v>
      </c>
      <c r="I1498" s="356" t="s">
        <v>15618</v>
      </c>
      <c r="J1498" s="356" t="s">
        <v>15618</v>
      </c>
      <c r="K1498" s="357"/>
      <c r="L1498" s="357"/>
      <c r="M1498" s="357"/>
      <c r="N1498" s="357"/>
      <c r="O1498" s="357"/>
      <c r="P1498" s="358"/>
      <c r="Q1498" s="35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si="211"/>
        <v>0</v>
      </c>
      <c r="Y1498" s="271"/>
      <c r="Z1498" s="271"/>
      <c r="AB1498" s="273" t="str">
        <f t="shared" si="212"/>
        <v/>
      </c>
    </row>
    <row r="1499" spans="1:28" s="272" customFormat="1" ht="20.399999999999999">
      <c r="A1499" s="214"/>
      <c r="B1499" s="215" t="s">
        <v>15618</v>
      </c>
      <c r="C1499" s="354" t="s">
        <v>15618</v>
      </c>
      <c r="D1499" s="278"/>
      <c r="E1499" s="215" t="s">
        <v>15618</v>
      </c>
      <c r="F1499" s="215" t="s">
        <v>15618</v>
      </c>
      <c r="G1499" s="215" t="s">
        <v>15618</v>
      </c>
      <c r="H1499" s="355" t="s">
        <v>15618</v>
      </c>
      <c r="I1499" s="356" t="s">
        <v>15618</v>
      </c>
      <c r="J1499" s="356" t="s">
        <v>15618</v>
      </c>
      <c r="K1499" s="357"/>
      <c r="L1499" s="357"/>
      <c r="M1499" s="357"/>
      <c r="N1499" s="357"/>
      <c r="O1499" s="357"/>
      <c r="P1499" s="358"/>
      <c r="Q1499" s="359"/>
      <c r="R1499" s="215" t="str">
        <f ca="1">IF(ISERROR($V1499),"",OFFSET('Smelter Look-up'!$C$4,$V1499-4,0)&amp;"")</f>
        <v/>
      </c>
      <c r="S1499" s="222" t="str">
        <f t="shared" ref="S1499:S1529" ca="1" si="213">IF(B1499="","",IF(ISERROR(MATCH($E1499,CL,0)),"Unknown",INDIRECT("'C'!$A$"&amp;MATCH($E1499,CL,0)+1)))</f>
        <v/>
      </c>
      <c r="T1499" s="222" t="str">
        <f ca="1">IF(B1499="","",IF(ISERROR(MATCH($J1499,SorP!$B$1:$B$6230,0)),"",INDIRECT("'SorP'!$A$"&amp;MATCH($J1499,SorP!$B$1:$B$6230,0))))</f>
        <v/>
      </c>
      <c r="U1499" s="238"/>
      <c r="V1499" s="270" t="e">
        <f>IF(C1499="",NA(),MATCH($B1499&amp;$C1499,'Smelter Look-up'!$J:$J,0))</f>
        <v>#N/A</v>
      </c>
      <c r="W1499" s="271"/>
      <c r="X1499" s="271">
        <f t="shared" ref="X1499:X1529" si="214">IF(AND(C1499="Smelter not listed",OR(LEN(D1499)=0,LEN(E1499)=0)),1,0)</f>
        <v>0</v>
      </c>
      <c r="Y1499" s="271"/>
      <c r="Z1499" s="271"/>
      <c r="AB1499" s="273" t="str">
        <f t="shared" ref="AB1499:AB1529" si="215">B1499&amp;C1499</f>
        <v/>
      </c>
    </row>
    <row r="1500" spans="1:28" s="272" customFormat="1" ht="20.399999999999999">
      <c r="A1500" s="214"/>
      <c r="B1500" s="215" t="s">
        <v>15618</v>
      </c>
      <c r="C1500" s="354" t="s">
        <v>15618</v>
      </c>
      <c r="D1500" s="278"/>
      <c r="E1500" s="215" t="s">
        <v>15618</v>
      </c>
      <c r="F1500" s="215" t="s">
        <v>15618</v>
      </c>
      <c r="G1500" s="215" t="s">
        <v>15618</v>
      </c>
      <c r="H1500" s="355" t="s">
        <v>15618</v>
      </c>
      <c r="I1500" s="356" t="s">
        <v>15618</v>
      </c>
      <c r="J1500" s="356" t="s">
        <v>15618</v>
      </c>
      <c r="K1500" s="357"/>
      <c r="L1500" s="357"/>
      <c r="M1500" s="357"/>
      <c r="N1500" s="357"/>
      <c r="O1500" s="357"/>
      <c r="P1500" s="358"/>
      <c r="Q1500" s="35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si="214"/>
        <v>0</v>
      </c>
      <c r="Y1500" s="271"/>
      <c r="Z1500" s="271"/>
      <c r="AB1500" s="273" t="str">
        <f t="shared" si="215"/>
        <v/>
      </c>
    </row>
    <row r="1501" spans="1:28" s="272" customFormat="1" ht="20.399999999999999">
      <c r="A1501" s="214"/>
      <c r="B1501" s="215" t="s">
        <v>15618</v>
      </c>
      <c r="C1501" s="354" t="s">
        <v>15618</v>
      </c>
      <c r="D1501" s="278"/>
      <c r="E1501" s="215" t="s">
        <v>15618</v>
      </c>
      <c r="F1501" s="215" t="s">
        <v>15618</v>
      </c>
      <c r="G1501" s="215" t="s">
        <v>15618</v>
      </c>
      <c r="H1501" s="355" t="s">
        <v>15618</v>
      </c>
      <c r="I1501" s="356" t="s">
        <v>15618</v>
      </c>
      <c r="J1501" s="356" t="s">
        <v>15618</v>
      </c>
      <c r="K1501" s="357"/>
      <c r="L1501" s="357"/>
      <c r="M1501" s="357"/>
      <c r="N1501" s="357"/>
      <c r="O1501" s="357"/>
      <c r="P1501" s="358"/>
      <c r="Q1501" s="35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si="214"/>
        <v>0</v>
      </c>
      <c r="Y1501" s="271"/>
      <c r="Z1501" s="271"/>
      <c r="AB1501" s="273" t="str">
        <f t="shared" si="215"/>
        <v/>
      </c>
    </row>
    <row r="1502" spans="1:28" s="272" customFormat="1" ht="20.399999999999999">
      <c r="A1502" s="214"/>
      <c r="B1502" s="215" t="s">
        <v>15618</v>
      </c>
      <c r="C1502" s="354" t="s">
        <v>15618</v>
      </c>
      <c r="D1502" s="278"/>
      <c r="E1502" s="215" t="s">
        <v>15618</v>
      </c>
      <c r="F1502" s="215" t="s">
        <v>15618</v>
      </c>
      <c r="G1502" s="215" t="s">
        <v>15618</v>
      </c>
      <c r="H1502" s="355" t="s">
        <v>15618</v>
      </c>
      <c r="I1502" s="356" t="s">
        <v>15618</v>
      </c>
      <c r="J1502" s="356" t="s">
        <v>15618</v>
      </c>
      <c r="K1502" s="357"/>
      <c r="L1502" s="357"/>
      <c r="M1502" s="357"/>
      <c r="N1502" s="357"/>
      <c r="O1502" s="357"/>
      <c r="P1502" s="358"/>
      <c r="Q1502" s="35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si="214"/>
        <v>0</v>
      </c>
      <c r="Y1502" s="271"/>
      <c r="Z1502" s="271"/>
      <c r="AB1502" s="273" t="str">
        <f t="shared" si="215"/>
        <v/>
      </c>
    </row>
    <row r="1503" spans="1:28" s="272" customFormat="1" ht="20.399999999999999">
      <c r="A1503" s="214"/>
      <c r="B1503" s="215" t="s">
        <v>15618</v>
      </c>
      <c r="C1503" s="354" t="s">
        <v>15618</v>
      </c>
      <c r="D1503" s="278"/>
      <c r="E1503" s="215" t="s">
        <v>15618</v>
      </c>
      <c r="F1503" s="215" t="s">
        <v>15618</v>
      </c>
      <c r="G1503" s="215" t="s">
        <v>15618</v>
      </c>
      <c r="H1503" s="355" t="s">
        <v>15618</v>
      </c>
      <c r="I1503" s="356" t="s">
        <v>15618</v>
      </c>
      <c r="J1503" s="356" t="s">
        <v>15618</v>
      </c>
      <c r="K1503" s="357"/>
      <c r="L1503" s="357"/>
      <c r="M1503" s="357"/>
      <c r="N1503" s="357"/>
      <c r="O1503" s="357"/>
      <c r="P1503" s="358"/>
      <c r="Q1503" s="35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si="214"/>
        <v>0</v>
      </c>
      <c r="Y1503" s="271"/>
      <c r="Z1503" s="271"/>
      <c r="AB1503" s="273" t="str">
        <f t="shared" si="215"/>
        <v/>
      </c>
    </row>
    <row r="1504" spans="1:28" s="272" customFormat="1" ht="20.399999999999999">
      <c r="A1504" s="214"/>
      <c r="B1504" s="215" t="s">
        <v>15618</v>
      </c>
      <c r="C1504" s="354" t="s">
        <v>15618</v>
      </c>
      <c r="D1504" s="278"/>
      <c r="E1504" s="215" t="s">
        <v>15618</v>
      </c>
      <c r="F1504" s="215" t="s">
        <v>15618</v>
      </c>
      <c r="G1504" s="215" t="s">
        <v>15618</v>
      </c>
      <c r="H1504" s="355" t="s">
        <v>15618</v>
      </c>
      <c r="I1504" s="356" t="s">
        <v>15618</v>
      </c>
      <c r="J1504" s="356" t="s">
        <v>15618</v>
      </c>
      <c r="K1504" s="357"/>
      <c r="L1504" s="357"/>
      <c r="M1504" s="357"/>
      <c r="N1504" s="357"/>
      <c r="O1504" s="357"/>
      <c r="P1504" s="358"/>
      <c r="Q1504" s="35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si="214"/>
        <v>0</v>
      </c>
      <c r="Y1504" s="271"/>
      <c r="Z1504" s="271"/>
      <c r="AB1504" s="273" t="str">
        <f t="shared" si="215"/>
        <v/>
      </c>
    </row>
    <row r="1505" spans="1:28" s="272" customFormat="1" ht="20.399999999999999">
      <c r="A1505" s="214"/>
      <c r="B1505" s="215" t="s">
        <v>15618</v>
      </c>
      <c r="C1505" s="354" t="s">
        <v>15618</v>
      </c>
      <c r="D1505" s="278"/>
      <c r="E1505" s="215" t="s">
        <v>15618</v>
      </c>
      <c r="F1505" s="215" t="s">
        <v>15618</v>
      </c>
      <c r="G1505" s="215" t="s">
        <v>15618</v>
      </c>
      <c r="H1505" s="355" t="s">
        <v>15618</v>
      </c>
      <c r="I1505" s="356" t="s">
        <v>15618</v>
      </c>
      <c r="J1505" s="356" t="s">
        <v>15618</v>
      </c>
      <c r="K1505" s="357"/>
      <c r="L1505" s="357"/>
      <c r="M1505" s="357"/>
      <c r="N1505" s="357"/>
      <c r="O1505" s="357"/>
      <c r="P1505" s="358"/>
      <c r="Q1505" s="35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si="214"/>
        <v>0</v>
      </c>
      <c r="Y1505" s="271"/>
      <c r="Z1505" s="271"/>
      <c r="AB1505" s="273" t="str">
        <f t="shared" si="215"/>
        <v/>
      </c>
    </row>
    <row r="1506" spans="1:28" s="272" customFormat="1" ht="20.399999999999999">
      <c r="A1506" s="214"/>
      <c r="B1506" s="215" t="s">
        <v>15618</v>
      </c>
      <c r="C1506" s="354" t="s">
        <v>15618</v>
      </c>
      <c r="D1506" s="278"/>
      <c r="E1506" s="215" t="s">
        <v>15618</v>
      </c>
      <c r="F1506" s="215" t="s">
        <v>15618</v>
      </c>
      <c r="G1506" s="215" t="s">
        <v>15618</v>
      </c>
      <c r="H1506" s="355" t="s">
        <v>15618</v>
      </c>
      <c r="I1506" s="356" t="s">
        <v>15618</v>
      </c>
      <c r="J1506" s="356" t="s">
        <v>15618</v>
      </c>
      <c r="K1506" s="357"/>
      <c r="L1506" s="357"/>
      <c r="M1506" s="357"/>
      <c r="N1506" s="357"/>
      <c r="O1506" s="357"/>
      <c r="P1506" s="358"/>
      <c r="Q1506" s="35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si="214"/>
        <v>0</v>
      </c>
      <c r="Y1506" s="271"/>
      <c r="Z1506" s="271"/>
      <c r="AB1506" s="273" t="str">
        <f t="shared" si="215"/>
        <v/>
      </c>
    </row>
    <row r="1507" spans="1:28" s="272" customFormat="1" ht="20.399999999999999">
      <c r="A1507" s="214"/>
      <c r="B1507" s="215" t="s">
        <v>15618</v>
      </c>
      <c r="C1507" s="354" t="s">
        <v>15618</v>
      </c>
      <c r="D1507" s="278"/>
      <c r="E1507" s="215" t="s">
        <v>15618</v>
      </c>
      <c r="F1507" s="215" t="s">
        <v>15618</v>
      </c>
      <c r="G1507" s="215" t="s">
        <v>15618</v>
      </c>
      <c r="H1507" s="355" t="s">
        <v>15618</v>
      </c>
      <c r="I1507" s="356" t="s">
        <v>15618</v>
      </c>
      <c r="J1507" s="356" t="s">
        <v>15618</v>
      </c>
      <c r="K1507" s="357"/>
      <c r="L1507" s="357"/>
      <c r="M1507" s="357"/>
      <c r="N1507" s="357"/>
      <c r="O1507" s="357"/>
      <c r="P1507" s="358"/>
      <c r="Q1507" s="35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si="214"/>
        <v>0</v>
      </c>
      <c r="Y1507" s="271"/>
      <c r="Z1507" s="271"/>
      <c r="AB1507" s="273" t="str">
        <f t="shared" si="215"/>
        <v/>
      </c>
    </row>
    <row r="1508" spans="1:28" s="272" customFormat="1" ht="20.399999999999999">
      <c r="A1508" s="214"/>
      <c r="B1508" s="215" t="s">
        <v>15618</v>
      </c>
      <c r="C1508" s="354" t="s">
        <v>15618</v>
      </c>
      <c r="D1508" s="278"/>
      <c r="E1508" s="215" t="s">
        <v>15618</v>
      </c>
      <c r="F1508" s="215" t="s">
        <v>15618</v>
      </c>
      <c r="G1508" s="215" t="s">
        <v>15618</v>
      </c>
      <c r="H1508" s="355" t="s">
        <v>15618</v>
      </c>
      <c r="I1508" s="356" t="s">
        <v>15618</v>
      </c>
      <c r="J1508" s="356" t="s">
        <v>15618</v>
      </c>
      <c r="K1508" s="357"/>
      <c r="L1508" s="357"/>
      <c r="M1508" s="357"/>
      <c r="N1508" s="357"/>
      <c r="O1508" s="357"/>
      <c r="P1508" s="358"/>
      <c r="Q1508" s="35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si="214"/>
        <v>0</v>
      </c>
      <c r="Y1508" s="271"/>
      <c r="Z1508" s="271"/>
      <c r="AB1508" s="273" t="str">
        <f t="shared" si="215"/>
        <v/>
      </c>
    </row>
    <row r="1509" spans="1:28" s="272" customFormat="1" ht="20.399999999999999">
      <c r="A1509" s="214"/>
      <c r="B1509" s="215" t="s">
        <v>15618</v>
      </c>
      <c r="C1509" s="354" t="s">
        <v>15618</v>
      </c>
      <c r="D1509" s="278"/>
      <c r="E1509" s="215" t="s">
        <v>15618</v>
      </c>
      <c r="F1509" s="215" t="s">
        <v>15618</v>
      </c>
      <c r="G1509" s="215" t="s">
        <v>15618</v>
      </c>
      <c r="H1509" s="355" t="s">
        <v>15618</v>
      </c>
      <c r="I1509" s="356" t="s">
        <v>15618</v>
      </c>
      <c r="J1509" s="356" t="s">
        <v>15618</v>
      </c>
      <c r="K1509" s="357"/>
      <c r="L1509" s="357"/>
      <c r="M1509" s="357"/>
      <c r="N1509" s="357"/>
      <c r="O1509" s="357"/>
      <c r="P1509" s="358"/>
      <c r="Q1509" s="35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si="214"/>
        <v>0</v>
      </c>
      <c r="Y1509" s="271"/>
      <c r="Z1509" s="271"/>
      <c r="AB1509" s="273" t="str">
        <f t="shared" si="215"/>
        <v/>
      </c>
    </row>
    <row r="1510" spans="1:28" s="272" customFormat="1" ht="20.399999999999999">
      <c r="A1510" s="214"/>
      <c r="B1510" s="215" t="s">
        <v>15618</v>
      </c>
      <c r="C1510" s="354" t="s">
        <v>15618</v>
      </c>
      <c r="D1510" s="278"/>
      <c r="E1510" s="215" t="s">
        <v>15618</v>
      </c>
      <c r="F1510" s="215" t="s">
        <v>15618</v>
      </c>
      <c r="G1510" s="215" t="s">
        <v>15618</v>
      </c>
      <c r="H1510" s="355" t="s">
        <v>15618</v>
      </c>
      <c r="I1510" s="356" t="s">
        <v>15618</v>
      </c>
      <c r="J1510" s="356" t="s">
        <v>15618</v>
      </c>
      <c r="K1510" s="357"/>
      <c r="L1510" s="357"/>
      <c r="M1510" s="357"/>
      <c r="N1510" s="357"/>
      <c r="O1510" s="357"/>
      <c r="P1510" s="358"/>
      <c r="Q1510" s="35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si="214"/>
        <v>0</v>
      </c>
      <c r="Y1510" s="271"/>
      <c r="Z1510" s="271"/>
      <c r="AB1510" s="273" t="str">
        <f t="shared" si="215"/>
        <v/>
      </c>
    </row>
    <row r="1511" spans="1:28" s="272" customFormat="1" ht="20.399999999999999">
      <c r="A1511" s="214"/>
      <c r="B1511" s="215" t="s">
        <v>15618</v>
      </c>
      <c r="C1511" s="354" t="s">
        <v>15618</v>
      </c>
      <c r="D1511" s="278"/>
      <c r="E1511" s="215" t="s">
        <v>15618</v>
      </c>
      <c r="F1511" s="215" t="s">
        <v>15618</v>
      </c>
      <c r="G1511" s="215" t="s">
        <v>15618</v>
      </c>
      <c r="H1511" s="355" t="s">
        <v>15618</v>
      </c>
      <c r="I1511" s="356" t="s">
        <v>15618</v>
      </c>
      <c r="J1511" s="356" t="s">
        <v>15618</v>
      </c>
      <c r="K1511" s="357"/>
      <c r="L1511" s="357"/>
      <c r="M1511" s="357"/>
      <c r="N1511" s="357"/>
      <c r="O1511" s="357"/>
      <c r="P1511" s="358"/>
      <c r="Q1511" s="35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si="214"/>
        <v>0</v>
      </c>
      <c r="Y1511" s="271"/>
      <c r="Z1511" s="271"/>
      <c r="AB1511" s="273" t="str">
        <f t="shared" si="215"/>
        <v/>
      </c>
    </row>
    <row r="1512" spans="1:28" s="272" customFormat="1" ht="20.399999999999999">
      <c r="A1512" s="214"/>
      <c r="B1512" s="215" t="s">
        <v>15618</v>
      </c>
      <c r="C1512" s="354" t="s">
        <v>15618</v>
      </c>
      <c r="D1512" s="278"/>
      <c r="E1512" s="215" t="s">
        <v>15618</v>
      </c>
      <c r="F1512" s="215" t="s">
        <v>15618</v>
      </c>
      <c r="G1512" s="215" t="s">
        <v>15618</v>
      </c>
      <c r="H1512" s="355" t="s">
        <v>15618</v>
      </c>
      <c r="I1512" s="356" t="s">
        <v>15618</v>
      </c>
      <c r="J1512" s="356" t="s">
        <v>15618</v>
      </c>
      <c r="K1512" s="357"/>
      <c r="L1512" s="357"/>
      <c r="M1512" s="357"/>
      <c r="N1512" s="357"/>
      <c r="O1512" s="357"/>
      <c r="P1512" s="358"/>
      <c r="Q1512" s="35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si="214"/>
        <v>0</v>
      </c>
      <c r="Y1512" s="271"/>
      <c r="Z1512" s="271"/>
      <c r="AB1512" s="273" t="str">
        <f t="shared" si="215"/>
        <v/>
      </c>
    </row>
    <row r="1513" spans="1:28" s="272" customFormat="1" ht="20.399999999999999">
      <c r="A1513" s="214"/>
      <c r="B1513" s="215" t="s">
        <v>15618</v>
      </c>
      <c r="C1513" s="354" t="s">
        <v>15618</v>
      </c>
      <c r="D1513" s="278"/>
      <c r="E1513" s="215" t="s">
        <v>15618</v>
      </c>
      <c r="F1513" s="215" t="s">
        <v>15618</v>
      </c>
      <c r="G1513" s="215" t="s">
        <v>15618</v>
      </c>
      <c r="H1513" s="355" t="s">
        <v>15618</v>
      </c>
      <c r="I1513" s="356" t="s">
        <v>15618</v>
      </c>
      <c r="J1513" s="356" t="s">
        <v>15618</v>
      </c>
      <c r="K1513" s="357"/>
      <c r="L1513" s="357"/>
      <c r="M1513" s="357"/>
      <c r="N1513" s="357"/>
      <c r="O1513" s="357"/>
      <c r="P1513" s="358"/>
      <c r="Q1513" s="35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si="214"/>
        <v>0</v>
      </c>
      <c r="Y1513" s="271"/>
      <c r="Z1513" s="271"/>
      <c r="AB1513" s="273" t="str">
        <f t="shared" si="215"/>
        <v/>
      </c>
    </row>
    <row r="1514" spans="1:28" s="272" customFormat="1" ht="20.399999999999999">
      <c r="A1514" s="214"/>
      <c r="B1514" s="215" t="s">
        <v>15618</v>
      </c>
      <c r="C1514" s="354" t="s">
        <v>15618</v>
      </c>
      <c r="D1514" s="278"/>
      <c r="E1514" s="215" t="s">
        <v>15618</v>
      </c>
      <c r="F1514" s="215" t="s">
        <v>15618</v>
      </c>
      <c r="G1514" s="215" t="s">
        <v>15618</v>
      </c>
      <c r="H1514" s="355" t="s">
        <v>15618</v>
      </c>
      <c r="I1514" s="356" t="s">
        <v>15618</v>
      </c>
      <c r="J1514" s="356" t="s">
        <v>15618</v>
      </c>
      <c r="K1514" s="357"/>
      <c r="L1514" s="357"/>
      <c r="M1514" s="357"/>
      <c r="N1514" s="357"/>
      <c r="O1514" s="357"/>
      <c r="P1514" s="358"/>
      <c r="Q1514" s="35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si="214"/>
        <v>0</v>
      </c>
      <c r="Y1514" s="271"/>
      <c r="Z1514" s="271"/>
      <c r="AB1514" s="273" t="str">
        <f t="shared" si="215"/>
        <v/>
      </c>
    </row>
    <row r="1515" spans="1:28" s="272" customFormat="1" ht="20.399999999999999">
      <c r="A1515" s="214"/>
      <c r="B1515" s="215" t="s">
        <v>15618</v>
      </c>
      <c r="C1515" s="354" t="s">
        <v>15618</v>
      </c>
      <c r="D1515" s="278"/>
      <c r="E1515" s="215" t="s">
        <v>15618</v>
      </c>
      <c r="F1515" s="215" t="s">
        <v>15618</v>
      </c>
      <c r="G1515" s="215" t="s">
        <v>15618</v>
      </c>
      <c r="H1515" s="355" t="s">
        <v>15618</v>
      </c>
      <c r="I1515" s="356" t="s">
        <v>15618</v>
      </c>
      <c r="J1515" s="356" t="s">
        <v>15618</v>
      </c>
      <c r="K1515" s="357"/>
      <c r="L1515" s="357"/>
      <c r="M1515" s="357"/>
      <c r="N1515" s="357"/>
      <c r="O1515" s="357"/>
      <c r="P1515" s="358"/>
      <c r="Q1515" s="35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si="214"/>
        <v>0</v>
      </c>
      <c r="Y1515" s="271"/>
      <c r="Z1515" s="271"/>
      <c r="AB1515" s="273" t="str">
        <f t="shared" si="215"/>
        <v/>
      </c>
    </row>
    <row r="1516" spans="1:28" s="272" customFormat="1" ht="20.399999999999999">
      <c r="A1516" s="214"/>
      <c r="B1516" s="215" t="s">
        <v>15618</v>
      </c>
      <c r="C1516" s="354" t="s">
        <v>15618</v>
      </c>
      <c r="D1516" s="278"/>
      <c r="E1516" s="215" t="s">
        <v>15618</v>
      </c>
      <c r="F1516" s="215" t="s">
        <v>15618</v>
      </c>
      <c r="G1516" s="215" t="s">
        <v>15618</v>
      </c>
      <c r="H1516" s="355" t="s">
        <v>15618</v>
      </c>
      <c r="I1516" s="356" t="s">
        <v>15618</v>
      </c>
      <c r="J1516" s="356" t="s">
        <v>15618</v>
      </c>
      <c r="K1516" s="357"/>
      <c r="L1516" s="357"/>
      <c r="M1516" s="357"/>
      <c r="N1516" s="357"/>
      <c r="O1516" s="357"/>
      <c r="P1516" s="358"/>
      <c r="Q1516" s="35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si="214"/>
        <v>0</v>
      </c>
      <c r="Y1516" s="271"/>
      <c r="Z1516" s="271"/>
      <c r="AB1516" s="273" t="str">
        <f t="shared" si="215"/>
        <v/>
      </c>
    </row>
    <row r="1517" spans="1:28" s="272" customFormat="1" ht="20.399999999999999">
      <c r="A1517" s="214"/>
      <c r="B1517" s="215" t="s">
        <v>15618</v>
      </c>
      <c r="C1517" s="354" t="s">
        <v>15618</v>
      </c>
      <c r="D1517" s="278"/>
      <c r="E1517" s="215" t="s">
        <v>15618</v>
      </c>
      <c r="F1517" s="215" t="s">
        <v>15618</v>
      </c>
      <c r="G1517" s="215" t="s">
        <v>15618</v>
      </c>
      <c r="H1517" s="355" t="s">
        <v>15618</v>
      </c>
      <c r="I1517" s="356" t="s">
        <v>15618</v>
      </c>
      <c r="J1517" s="356" t="s">
        <v>15618</v>
      </c>
      <c r="K1517" s="357"/>
      <c r="L1517" s="357"/>
      <c r="M1517" s="357"/>
      <c r="N1517" s="357"/>
      <c r="O1517" s="357"/>
      <c r="P1517" s="358"/>
      <c r="Q1517" s="35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si="214"/>
        <v>0</v>
      </c>
      <c r="Y1517" s="271"/>
      <c r="Z1517" s="271"/>
      <c r="AB1517" s="273" t="str">
        <f t="shared" si="215"/>
        <v/>
      </c>
    </row>
    <row r="1518" spans="1:28" s="272" customFormat="1" ht="20.399999999999999">
      <c r="A1518" s="214"/>
      <c r="B1518" s="215" t="s">
        <v>15618</v>
      </c>
      <c r="C1518" s="354" t="s">
        <v>15618</v>
      </c>
      <c r="D1518" s="278"/>
      <c r="E1518" s="215" t="s">
        <v>15618</v>
      </c>
      <c r="F1518" s="215" t="s">
        <v>15618</v>
      </c>
      <c r="G1518" s="215" t="s">
        <v>15618</v>
      </c>
      <c r="H1518" s="355" t="s">
        <v>15618</v>
      </c>
      <c r="I1518" s="356" t="s">
        <v>15618</v>
      </c>
      <c r="J1518" s="356" t="s">
        <v>15618</v>
      </c>
      <c r="K1518" s="357"/>
      <c r="L1518" s="357"/>
      <c r="M1518" s="357"/>
      <c r="N1518" s="357"/>
      <c r="O1518" s="357"/>
      <c r="P1518" s="358"/>
      <c r="Q1518" s="35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si="214"/>
        <v>0</v>
      </c>
      <c r="Y1518" s="271"/>
      <c r="Z1518" s="271"/>
      <c r="AB1518" s="273" t="str">
        <f t="shared" si="215"/>
        <v/>
      </c>
    </row>
    <row r="1519" spans="1:28" s="272" customFormat="1" ht="20.399999999999999">
      <c r="A1519" s="214"/>
      <c r="B1519" s="215" t="s">
        <v>15618</v>
      </c>
      <c r="C1519" s="354" t="s">
        <v>15618</v>
      </c>
      <c r="D1519" s="278"/>
      <c r="E1519" s="215" t="s">
        <v>15618</v>
      </c>
      <c r="F1519" s="215" t="s">
        <v>15618</v>
      </c>
      <c r="G1519" s="215" t="s">
        <v>15618</v>
      </c>
      <c r="H1519" s="355" t="s">
        <v>15618</v>
      </c>
      <c r="I1519" s="356" t="s">
        <v>15618</v>
      </c>
      <c r="J1519" s="356" t="s">
        <v>15618</v>
      </c>
      <c r="K1519" s="357"/>
      <c r="L1519" s="357"/>
      <c r="M1519" s="357"/>
      <c r="N1519" s="357"/>
      <c r="O1519" s="357"/>
      <c r="P1519" s="358"/>
      <c r="Q1519" s="35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si="214"/>
        <v>0</v>
      </c>
      <c r="Y1519" s="271"/>
      <c r="Z1519" s="271"/>
      <c r="AB1519" s="273" t="str">
        <f t="shared" si="215"/>
        <v/>
      </c>
    </row>
    <row r="1520" spans="1:28" s="272" customFormat="1" ht="20.399999999999999">
      <c r="A1520" s="214"/>
      <c r="B1520" s="215" t="s">
        <v>15618</v>
      </c>
      <c r="C1520" s="354" t="s">
        <v>15618</v>
      </c>
      <c r="D1520" s="278"/>
      <c r="E1520" s="215" t="s">
        <v>15618</v>
      </c>
      <c r="F1520" s="215" t="s">
        <v>15618</v>
      </c>
      <c r="G1520" s="215" t="s">
        <v>15618</v>
      </c>
      <c r="H1520" s="355" t="s">
        <v>15618</v>
      </c>
      <c r="I1520" s="356" t="s">
        <v>15618</v>
      </c>
      <c r="J1520" s="356" t="s">
        <v>15618</v>
      </c>
      <c r="K1520" s="357"/>
      <c r="L1520" s="357"/>
      <c r="M1520" s="357"/>
      <c r="N1520" s="357"/>
      <c r="O1520" s="357"/>
      <c r="P1520" s="358"/>
      <c r="Q1520" s="35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si="214"/>
        <v>0</v>
      </c>
      <c r="Y1520" s="271"/>
      <c r="Z1520" s="271"/>
      <c r="AB1520" s="273" t="str">
        <f t="shared" si="215"/>
        <v/>
      </c>
    </row>
    <row r="1521" spans="1:28" s="272" customFormat="1" ht="20.399999999999999">
      <c r="A1521" s="214"/>
      <c r="B1521" s="215" t="s">
        <v>15618</v>
      </c>
      <c r="C1521" s="354" t="s">
        <v>15618</v>
      </c>
      <c r="D1521" s="278"/>
      <c r="E1521" s="215" t="s">
        <v>15618</v>
      </c>
      <c r="F1521" s="215" t="s">
        <v>15618</v>
      </c>
      <c r="G1521" s="215" t="s">
        <v>15618</v>
      </c>
      <c r="H1521" s="355" t="s">
        <v>15618</v>
      </c>
      <c r="I1521" s="356" t="s">
        <v>15618</v>
      </c>
      <c r="J1521" s="356" t="s">
        <v>15618</v>
      </c>
      <c r="K1521" s="357"/>
      <c r="L1521" s="357"/>
      <c r="M1521" s="357"/>
      <c r="N1521" s="357"/>
      <c r="O1521" s="357"/>
      <c r="P1521" s="358"/>
      <c r="Q1521" s="35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si="214"/>
        <v>0</v>
      </c>
      <c r="Y1521" s="271"/>
      <c r="Z1521" s="271"/>
      <c r="AB1521" s="273" t="str">
        <f t="shared" si="215"/>
        <v/>
      </c>
    </row>
    <row r="1522" spans="1:28" s="272" customFormat="1" ht="20.399999999999999">
      <c r="A1522" s="214"/>
      <c r="B1522" s="215" t="s">
        <v>15618</v>
      </c>
      <c r="C1522" s="354" t="s">
        <v>15618</v>
      </c>
      <c r="D1522" s="278"/>
      <c r="E1522" s="215" t="s">
        <v>15618</v>
      </c>
      <c r="F1522" s="215" t="s">
        <v>15618</v>
      </c>
      <c r="G1522" s="215" t="s">
        <v>15618</v>
      </c>
      <c r="H1522" s="355" t="s">
        <v>15618</v>
      </c>
      <c r="I1522" s="356" t="s">
        <v>15618</v>
      </c>
      <c r="J1522" s="356" t="s">
        <v>15618</v>
      </c>
      <c r="K1522" s="357"/>
      <c r="L1522" s="357"/>
      <c r="M1522" s="357"/>
      <c r="N1522" s="357"/>
      <c r="O1522" s="357"/>
      <c r="P1522" s="358"/>
      <c r="Q1522" s="35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si="214"/>
        <v>0</v>
      </c>
      <c r="Y1522" s="271"/>
      <c r="Z1522" s="271"/>
      <c r="AB1522" s="273" t="str">
        <f t="shared" si="215"/>
        <v/>
      </c>
    </row>
    <row r="1523" spans="1:28" s="272" customFormat="1" ht="20.399999999999999">
      <c r="A1523" s="214"/>
      <c r="B1523" s="215" t="s">
        <v>15618</v>
      </c>
      <c r="C1523" s="354" t="s">
        <v>15618</v>
      </c>
      <c r="D1523" s="278"/>
      <c r="E1523" s="215" t="s">
        <v>15618</v>
      </c>
      <c r="F1523" s="215" t="s">
        <v>15618</v>
      </c>
      <c r="G1523" s="215" t="s">
        <v>15618</v>
      </c>
      <c r="H1523" s="355" t="s">
        <v>15618</v>
      </c>
      <c r="I1523" s="356" t="s">
        <v>15618</v>
      </c>
      <c r="J1523" s="356" t="s">
        <v>15618</v>
      </c>
      <c r="K1523" s="357"/>
      <c r="L1523" s="357"/>
      <c r="M1523" s="357"/>
      <c r="N1523" s="357"/>
      <c r="O1523" s="357"/>
      <c r="P1523" s="358"/>
      <c r="Q1523" s="35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si="214"/>
        <v>0</v>
      </c>
      <c r="Y1523" s="271"/>
      <c r="Z1523" s="271"/>
      <c r="AB1523" s="273" t="str">
        <f t="shared" si="215"/>
        <v/>
      </c>
    </row>
    <row r="1524" spans="1:28" s="272" customFormat="1" ht="20.399999999999999">
      <c r="A1524" s="214"/>
      <c r="B1524" s="215" t="s">
        <v>15618</v>
      </c>
      <c r="C1524" s="354" t="s">
        <v>15618</v>
      </c>
      <c r="D1524" s="278"/>
      <c r="E1524" s="215" t="s">
        <v>15618</v>
      </c>
      <c r="F1524" s="215" t="s">
        <v>15618</v>
      </c>
      <c r="G1524" s="215" t="s">
        <v>15618</v>
      </c>
      <c r="H1524" s="355" t="s">
        <v>15618</v>
      </c>
      <c r="I1524" s="356" t="s">
        <v>15618</v>
      </c>
      <c r="J1524" s="356" t="s">
        <v>15618</v>
      </c>
      <c r="K1524" s="357"/>
      <c r="L1524" s="357"/>
      <c r="M1524" s="357"/>
      <c r="N1524" s="357"/>
      <c r="O1524" s="357"/>
      <c r="P1524" s="358"/>
      <c r="Q1524" s="35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si="214"/>
        <v>0</v>
      </c>
      <c r="Y1524" s="271"/>
      <c r="Z1524" s="271"/>
      <c r="AB1524" s="273" t="str">
        <f t="shared" si="215"/>
        <v/>
      </c>
    </row>
    <row r="1525" spans="1:28" s="272" customFormat="1" ht="20.399999999999999">
      <c r="A1525" s="214"/>
      <c r="B1525" s="215" t="s">
        <v>15618</v>
      </c>
      <c r="C1525" s="354" t="s">
        <v>15618</v>
      </c>
      <c r="D1525" s="278"/>
      <c r="E1525" s="215" t="s">
        <v>15618</v>
      </c>
      <c r="F1525" s="215" t="s">
        <v>15618</v>
      </c>
      <c r="G1525" s="215" t="s">
        <v>15618</v>
      </c>
      <c r="H1525" s="355" t="s">
        <v>15618</v>
      </c>
      <c r="I1525" s="356" t="s">
        <v>15618</v>
      </c>
      <c r="J1525" s="356" t="s">
        <v>15618</v>
      </c>
      <c r="K1525" s="357"/>
      <c r="L1525" s="357"/>
      <c r="M1525" s="357"/>
      <c r="N1525" s="357"/>
      <c r="O1525" s="357"/>
      <c r="P1525" s="358"/>
      <c r="Q1525" s="35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si="214"/>
        <v>0</v>
      </c>
      <c r="Y1525" s="271"/>
      <c r="Z1525" s="271"/>
      <c r="AB1525" s="273" t="str">
        <f t="shared" si="215"/>
        <v/>
      </c>
    </row>
    <row r="1526" spans="1:28" s="272" customFormat="1" ht="20.399999999999999">
      <c r="A1526" s="214"/>
      <c r="B1526" s="215" t="s">
        <v>15618</v>
      </c>
      <c r="C1526" s="354" t="s">
        <v>15618</v>
      </c>
      <c r="D1526" s="278"/>
      <c r="E1526" s="215" t="s">
        <v>15618</v>
      </c>
      <c r="F1526" s="215" t="s">
        <v>15618</v>
      </c>
      <c r="G1526" s="215" t="s">
        <v>15618</v>
      </c>
      <c r="H1526" s="355" t="s">
        <v>15618</v>
      </c>
      <c r="I1526" s="356" t="s">
        <v>15618</v>
      </c>
      <c r="J1526" s="356" t="s">
        <v>15618</v>
      </c>
      <c r="K1526" s="357"/>
      <c r="L1526" s="357"/>
      <c r="M1526" s="357"/>
      <c r="N1526" s="357"/>
      <c r="O1526" s="357"/>
      <c r="P1526" s="358"/>
      <c r="Q1526" s="35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si="214"/>
        <v>0</v>
      </c>
      <c r="Y1526" s="271"/>
      <c r="Z1526" s="271"/>
      <c r="AB1526" s="273" t="str">
        <f t="shared" si="215"/>
        <v/>
      </c>
    </row>
    <row r="1527" spans="1:28" s="272" customFormat="1" ht="20.399999999999999">
      <c r="A1527" s="214"/>
      <c r="B1527" s="215" t="s">
        <v>15618</v>
      </c>
      <c r="C1527" s="354" t="s">
        <v>15618</v>
      </c>
      <c r="D1527" s="278"/>
      <c r="E1527" s="215" t="s">
        <v>15618</v>
      </c>
      <c r="F1527" s="215" t="s">
        <v>15618</v>
      </c>
      <c r="G1527" s="215" t="s">
        <v>15618</v>
      </c>
      <c r="H1527" s="355" t="s">
        <v>15618</v>
      </c>
      <c r="I1527" s="356" t="s">
        <v>15618</v>
      </c>
      <c r="J1527" s="356" t="s">
        <v>15618</v>
      </c>
      <c r="K1527" s="357"/>
      <c r="L1527" s="357"/>
      <c r="M1527" s="357"/>
      <c r="N1527" s="357"/>
      <c r="O1527" s="357"/>
      <c r="P1527" s="358"/>
      <c r="Q1527" s="35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si="214"/>
        <v>0</v>
      </c>
      <c r="Y1527" s="271"/>
      <c r="Z1527" s="271"/>
      <c r="AB1527" s="273" t="str">
        <f t="shared" si="215"/>
        <v/>
      </c>
    </row>
    <row r="1528" spans="1:28" s="272" customFormat="1" ht="20.399999999999999">
      <c r="A1528" s="214"/>
      <c r="B1528" s="215" t="s">
        <v>15618</v>
      </c>
      <c r="C1528" s="354" t="s">
        <v>15618</v>
      </c>
      <c r="D1528" s="278"/>
      <c r="E1528" s="215" t="s">
        <v>15618</v>
      </c>
      <c r="F1528" s="215" t="s">
        <v>15618</v>
      </c>
      <c r="G1528" s="215" t="s">
        <v>15618</v>
      </c>
      <c r="H1528" s="355" t="s">
        <v>15618</v>
      </c>
      <c r="I1528" s="356" t="s">
        <v>15618</v>
      </c>
      <c r="J1528" s="356" t="s">
        <v>15618</v>
      </c>
      <c r="K1528" s="357"/>
      <c r="L1528" s="357"/>
      <c r="M1528" s="357"/>
      <c r="N1528" s="357"/>
      <c r="O1528" s="357"/>
      <c r="P1528" s="358"/>
      <c r="Q1528" s="35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si="214"/>
        <v>0</v>
      </c>
      <c r="Y1528" s="271"/>
      <c r="Z1528" s="271"/>
      <c r="AB1528" s="273" t="str">
        <f t="shared" si="215"/>
        <v/>
      </c>
    </row>
    <row r="1529" spans="1:28" s="272" customFormat="1" ht="20.399999999999999">
      <c r="A1529" s="214"/>
      <c r="B1529" s="215" t="s">
        <v>15618</v>
      </c>
      <c r="C1529" s="354" t="s">
        <v>15618</v>
      </c>
      <c r="D1529" s="278"/>
      <c r="E1529" s="215" t="s">
        <v>15618</v>
      </c>
      <c r="F1529" s="215" t="s">
        <v>15618</v>
      </c>
      <c r="G1529" s="215" t="s">
        <v>15618</v>
      </c>
      <c r="H1529" s="355" t="s">
        <v>15618</v>
      </c>
      <c r="I1529" s="356" t="s">
        <v>15618</v>
      </c>
      <c r="J1529" s="356" t="s">
        <v>15618</v>
      </c>
      <c r="K1529" s="357"/>
      <c r="L1529" s="357"/>
      <c r="M1529" s="357"/>
      <c r="N1529" s="357"/>
      <c r="O1529" s="357"/>
      <c r="P1529" s="358"/>
      <c r="Q1529" s="35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si="214"/>
        <v>0</v>
      </c>
      <c r="Y1529" s="271"/>
      <c r="Z1529" s="271"/>
      <c r="AB1529" s="273" t="str">
        <f t="shared" si="215"/>
        <v/>
      </c>
    </row>
    <row r="1530" spans="1:28" s="272" customFormat="1" ht="20.399999999999999">
      <c r="A1530" s="214"/>
      <c r="B1530" s="215" t="s">
        <v>15618</v>
      </c>
      <c r="C1530" s="354" t="s">
        <v>15618</v>
      </c>
      <c r="D1530" s="278"/>
      <c r="E1530" s="215" t="s">
        <v>15618</v>
      </c>
      <c r="F1530" s="215" t="s">
        <v>15618</v>
      </c>
      <c r="G1530" s="215" t="s">
        <v>15618</v>
      </c>
      <c r="H1530" s="355" t="s">
        <v>15618</v>
      </c>
      <c r="I1530" s="356" t="s">
        <v>15618</v>
      </c>
      <c r="J1530" s="356" t="s">
        <v>15618</v>
      </c>
      <c r="K1530" s="357"/>
      <c r="L1530" s="357"/>
      <c r="M1530" s="357"/>
      <c r="N1530" s="357"/>
      <c r="O1530" s="357"/>
      <c r="P1530" s="358"/>
      <c r="Q1530" s="359"/>
      <c r="R1530" s="215" t="str">
        <f ca="1">IF(ISERROR($V1530),"",OFFSET('Smelter Look-up'!$C$4,$V1530-4,0)&amp;"")</f>
        <v/>
      </c>
      <c r="S1530" s="222" t="str">
        <f t="shared" ref="S1530" ca="1" si="216">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 si="217">IF(AND(C1530="Smelter not listed",OR(LEN(D1530)=0,LEN(E1530)=0)),1,0)</f>
        <v>0</v>
      </c>
      <c r="Y1530" s="271"/>
      <c r="Z1530" s="271"/>
      <c r="AB1530" s="273" t="str">
        <f t="shared" ref="AB1530" si="218">B1530&amp;C1530</f>
        <v/>
      </c>
    </row>
    <row r="1531" spans="1:28" s="272" customFormat="1" ht="20.399999999999999">
      <c r="A1531" s="214"/>
      <c r="B1531" s="215" t="s">
        <v>15618</v>
      </c>
      <c r="C1531" s="354" t="s">
        <v>15618</v>
      </c>
      <c r="D1531" s="278"/>
      <c r="E1531" s="215" t="s">
        <v>15618</v>
      </c>
      <c r="F1531" s="215" t="s">
        <v>15618</v>
      </c>
      <c r="G1531" s="215" t="s">
        <v>15618</v>
      </c>
      <c r="H1531" s="355" t="s">
        <v>15618</v>
      </c>
      <c r="I1531" s="356" t="s">
        <v>15618</v>
      </c>
      <c r="J1531" s="356" t="s">
        <v>15618</v>
      </c>
      <c r="K1531" s="357"/>
      <c r="L1531" s="357"/>
      <c r="M1531" s="357"/>
      <c r="N1531" s="357"/>
      <c r="O1531" s="357"/>
      <c r="P1531" s="358"/>
      <c r="Q1531" s="359"/>
      <c r="R1531" s="215" t="str">
        <f ca="1">IF(ISERROR($V1531),"",OFFSET('Smelter Look-up'!$C$4,$V1531-4,0)&amp;"")</f>
        <v/>
      </c>
      <c r="S1531" s="222" t="str">
        <f t="shared" ref="S1531:S1562" ca="1" si="219">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X1562" si="220">IF(AND(C1531="Smelter not listed",OR(LEN(D1531)=0,LEN(E1531)=0)),1,0)</f>
        <v>0</v>
      </c>
      <c r="Y1531" s="271"/>
      <c r="Z1531" s="271"/>
      <c r="AB1531" s="273" t="str">
        <f t="shared" ref="AB1531:AB1562" si="221">B1531&amp;C1531</f>
        <v/>
      </c>
    </row>
    <row r="1532" spans="1:28" s="272" customFormat="1" ht="20.399999999999999">
      <c r="A1532" s="214"/>
      <c r="B1532" s="215" t="s">
        <v>15618</v>
      </c>
      <c r="C1532" s="354" t="s">
        <v>15618</v>
      </c>
      <c r="D1532" s="278"/>
      <c r="E1532" s="215" t="s">
        <v>15618</v>
      </c>
      <c r="F1532" s="215" t="s">
        <v>15618</v>
      </c>
      <c r="G1532" s="215" t="s">
        <v>15618</v>
      </c>
      <c r="H1532" s="355" t="s">
        <v>15618</v>
      </c>
      <c r="I1532" s="356" t="s">
        <v>15618</v>
      </c>
      <c r="J1532" s="356" t="s">
        <v>15618</v>
      </c>
      <c r="K1532" s="357"/>
      <c r="L1532" s="357"/>
      <c r="M1532" s="357"/>
      <c r="N1532" s="357"/>
      <c r="O1532" s="357"/>
      <c r="P1532" s="358"/>
      <c r="Q1532" s="35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si="220"/>
        <v>0</v>
      </c>
      <c r="Y1532" s="271"/>
      <c r="Z1532" s="271"/>
      <c r="AB1532" s="273" t="str">
        <f t="shared" si="221"/>
        <v/>
      </c>
    </row>
    <row r="1533" spans="1:28" s="272" customFormat="1" ht="20.399999999999999">
      <c r="A1533" s="214"/>
      <c r="B1533" s="215" t="s">
        <v>15618</v>
      </c>
      <c r="C1533" s="354" t="s">
        <v>15618</v>
      </c>
      <c r="D1533" s="278"/>
      <c r="E1533" s="215" t="s">
        <v>15618</v>
      </c>
      <c r="F1533" s="215" t="s">
        <v>15618</v>
      </c>
      <c r="G1533" s="215" t="s">
        <v>15618</v>
      </c>
      <c r="H1533" s="355" t="s">
        <v>15618</v>
      </c>
      <c r="I1533" s="356" t="s">
        <v>15618</v>
      </c>
      <c r="J1533" s="356" t="s">
        <v>15618</v>
      </c>
      <c r="K1533" s="357"/>
      <c r="L1533" s="357"/>
      <c r="M1533" s="357"/>
      <c r="N1533" s="357"/>
      <c r="O1533" s="357"/>
      <c r="P1533" s="358"/>
      <c r="Q1533" s="35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si="220"/>
        <v>0</v>
      </c>
      <c r="Y1533" s="271"/>
      <c r="Z1533" s="271"/>
      <c r="AB1533" s="273" t="str">
        <f t="shared" si="221"/>
        <v/>
      </c>
    </row>
    <row r="1534" spans="1:28" s="272" customFormat="1" ht="20.399999999999999">
      <c r="A1534" s="214"/>
      <c r="B1534" s="215" t="s">
        <v>15618</v>
      </c>
      <c r="C1534" s="354" t="s">
        <v>15618</v>
      </c>
      <c r="D1534" s="278"/>
      <c r="E1534" s="215" t="s">
        <v>15618</v>
      </c>
      <c r="F1534" s="215" t="s">
        <v>15618</v>
      </c>
      <c r="G1534" s="215" t="s">
        <v>15618</v>
      </c>
      <c r="H1534" s="355" t="s">
        <v>15618</v>
      </c>
      <c r="I1534" s="356" t="s">
        <v>15618</v>
      </c>
      <c r="J1534" s="356" t="s">
        <v>15618</v>
      </c>
      <c r="K1534" s="357"/>
      <c r="L1534" s="357"/>
      <c r="M1534" s="357"/>
      <c r="N1534" s="357"/>
      <c r="O1534" s="357"/>
      <c r="P1534" s="358"/>
      <c r="Q1534" s="35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si="220"/>
        <v>0</v>
      </c>
      <c r="Y1534" s="271"/>
      <c r="Z1534" s="271"/>
      <c r="AB1534" s="273" t="str">
        <f t="shared" si="221"/>
        <v/>
      </c>
    </row>
    <row r="1535" spans="1:28" s="272" customFormat="1" ht="20.399999999999999">
      <c r="A1535" s="214"/>
      <c r="B1535" s="215" t="s">
        <v>15618</v>
      </c>
      <c r="C1535" s="354" t="s">
        <v>15618</v>
      </c>
      <c r="D1535" s="278"/>
      <c r="E1535" s="215" t="s">
        <v>15618</v>
      </c>
      <c r="F1535" s="215" t="s">
        <v>15618</v>
      </c>
      <c r="G1535" s="215" t="s">
        <v>15618</v>
      </c>
      <c r="H1535" s="355" t="s">
        <v>15618</v>
      </c>
      <c r="I1535" s="356" t="s">
        <v>15618</v>
      </c>
      <c r="J1535" s="356" t="s">
        <v>15618</v>
      </c>
      <c r="K1535" s="357"/>
      <c r="L1535" s="357"/>
      <c r="M1535" s="357"/>
      <c r="N1535" s="357"/>
      <c r="O1535" s="357"/>
      <c r="P1535" s="358"/>
      <c r="Q1535" s="35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si="220"/>
        <v>0</v>
      </c>
      <c r="Y1535" s="271"/>
      <c r="Z1535" s="271"/>
      <c r="AB1535" s="273" t="str">
        <f t="shared" si="221"/>
        <v/>
      </c>
    </row>
    <row r="1536" spans="1:28" s="272" customFormat="1" ht="20.399999999999999">
      <c r="A1536" s="214"/>
      <c r="B1536" s="215" t="s">
        <v>15618</v>
      </c>
      <c r="C1536" s="354" t="s">
        <v>15618</v>
      </c>
      <c r="D1536" s="278"/>
      <c r="E1536" s="215" t="s">
        <v>15618</v>
      </c>
      <c r="F1536" s="215" t="s">
        <v>15618</v>
      </c>
      <c r="G1536" s="215" t="s">
        <v>15618</v>
      </c>
      <c r="H1536" s="355" t="s">
        <v>15618</v>
      </c>
      <c r="I1536" s="356" t="s">
        <v>15618</v>
      </c>
      <c r="J1536" s="356" t="s">
        <v>15618</v>
      </c>
      <c r="K1536" s="357"/>
      <c r="L1536" s="357"/>
      <c r="M1536" s="357"/>
      <c r="N1536" s="357"/>
      <c r="O1536" s="357"/>
      <c r="P1536" s="358"/>
      <c r="Q1536" s="35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si="220"/>
        <v>0</v>
      </c>
      <c r="Y1536" s="271"/>
      <c r="Z1536" s="271"/>
      <c r="AB1536" s="273" t="str">
        <f t="shared" si="221"/>
        <v/>
      </c>
    </row>
    <row r="1537" spans="1:28" s="272" customFormat="1" ht="20.399999999999999">
      <c r="A1537" s="214"/>
      <c r="B1537" s="215" t="s">
        <v>15618</v>
      </c>
      <c r="C1537" s="354" t="s">
        <v>15618</v>
      </c>
      <c r="D1537" s="278"/>
      <c r="E1537" s="215" t="s">
        <v>15618</v>
      </c>
      <c r="F1537" s="215" t="s">
        <v>15618</v>
      </c>
      <c r="G1537" s="215" t="s">
        <v>15618</v>
      </c>
      <c r="H1537" s="355" t="s">
        <v>15618</v>
      </c>
      <c r="I1537" s="356" t="s">
        <v>15618</v>
      </c>
      <c r="J1537" s="356" t="s">
        <v>15618</v>
      </c>
      <c r="K1537" s="357"/>
      <c r="L1537" s="357"/>
      <c r="M1537" s="357"/>
      <c r="N1537" s="357"/>
      <c r="O1537" s="357"/>
      <c r="P1537" s="358"/>
      <c r="Q1537" s="35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si="220"/>
        <v>0</v>
      </c>
      <c r="Y1537" s="271"/>
      <c r="Z1537" s="271"/>
      <c r="AB1537" s="273" t="str">
        <f t="shared" si="221"/>
        <v/>
      </c>
    </row>
    <row r="1538" spans="1:28" s="272" customFormat="1" ht="20.399999999999999">
      <c r="A1538" s="214"/>
      <c r="B1538" s="215" t="s">
        <v>15618</v>
      </c>
      <c r="C1538" s="354" t="s">
        <v>15618</v>
      </c>
      <c r="D1538" s="278"/>
      <c r="E1538" s="215" t="s">
        <v>15618</v>
      </c>
      <c r="F1538" s="215" t="s">
        <v>15618</v>
      </c>
      <c r="G1538" s="215" t="s">
        <v>15618</v>
      </c>
      <c r="H1538" s="355" t="s">
        <v>15618</v>
      </c>
      <c r="I1538" s="356" t="s">
        <v>15618</v>
      </c>
      <c r="J1538" s="356" t="s">
        <v>15618</v>
      </c>
      <c r="K1538" s="357"/>
      <c r="L1538" s="357"/>
      <c r="M1538" s="357"/>
      <c r="N1538" s="357"/>
      <c r="O1538" s="357"/>
      <c r="P1538" s="358"/>
      <c r="Q1538" s="35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si="220"/>
        <v>0</v>
      </c>
      <c r="Y1538" s="271"/>
      <c r="Z1538" s="271"/>
      <c r="AB1538" s="273" t="str">
        <f t="shared" si="221"/>
        <v/>
      </c>
    </row>
    <row r="1539" spans="1:28" s="272" customFormat="1" ht="20.399999999999999">
      <c r="A1539" s="214"/>
      <c r="B1539" s="215" t="s">
        <v>15618</v>
      </c>
      <c r="C1539" s="354" t="s">
        <v>15618</v>
      </c>
      <c r="D1539" s="278"/>
      <c r="E1539" s="215" t="s">
        <v>15618</v>
      </c>
      <c r="F1539" s="215" t="s">
        <v>15618</v>
      </c>
      <c r="G1539" s="215" t="s">
        <v>15618</v>
      </c>
      <c r="H1539" s="355" t="s">
        <v>15618</v>
      </c>
      <c r="I1539" s="356" t="s">
        <v>15618</v>
      </c>
      <c r="J1539" s="356" t="s">
        <v>15618</v>
      </c>
      <c r="K1539" s="357"/>
      <c r="L1539" s="357"/>
      <c r="M1539" s="357"/>
      <c r="N1539" s="357"/>
      <c r="O1539" s="357"/>
      <c r="P1539" s="358"/>
      <c r="Q1539" s="35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si="220"/>
        <v>0</v>
      </c>
      <c r="Y1539" s="271"/>
      <c r="Z1539" s="271"/>
      <c r="AB1539" s="273" t="str">
        <f t="shared" si="221"/>
        <v/>
      </c>
    </row>
    <row r="1540" spans="1:28" s="272" customFormat="1" ht="20.399999999999999">
      <c r="A1540" s="214"/>
      <c r="B1540" s="215" t="s">
        <v>15618</v>
      </c>
      <c r="C1540" s="354" t="s">
        <v>15618</v>
      </c>
      <c r="D1540" s="278"/>
      <c r="E1540" s="215" t="s">
        <v>15618</v>
      </c>
      <c r="F1540" s="215" t="s">
        <v>15618</v>
      </c>
      <c r="G1540" s="215" t="s">
        <v>15618</v>
      </c>
      <c r="H1540" s="355" t="s">
        <v>15618</v>
      </c>
      <c r="I1540" s="356" t="s">
        <v>15618</v>
      </c>
      <c r="J1540" s="356" t="s">
        <v>15618</v>
      </c>
      <c r="K1540" s="357"/>
      <c r="L1540" s="357"/>
      <c r="M1540" s="357"/>
      <c r="N1540" s="357"/>
      <c r="O1540" s="357"/>
      <c r="P1540" s="358"/>
      <c r="Q1540" s="35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si="220"/>
        <v>0</v>
      </c>
      <c r="Y1540" s="271"/>
      <c r="Z1540" s="271"/>
      <c r="AB1540" s="273" t="str">
        <f t="shared" si="221"/>
        <v/>
      </c>
    </row>
    <row r="1541" spans="1:28" s="272" customFormat="1" ht="20.399999999999999">
      <c r="A1541" s="214"/>
      <c r="B1541" s="215" t="s">
        <v>15618</v>
      </c>
      <c r="C1541" s="354" t="s">
        <v>15618</v>
      </c>
      <c r="D1541" s="278"/>
      <c r="E1541" s="215" t="s">
        <v>15618</v>
      </c>
      <c r="F1541" s="215" t="s">
        <v>15618</v>
      </c>
      <c r="G1541" s="215" t="s">
        <v>15618</v>
      </c>
      <c r="H1541" s="355" t="s">
        <v>15618</v>
      </c>
      <c r="I1541" s="356" t="s">
        <v>15618</v>
      </c>
      <c r="J1541" s="356" t="s">
        <v>15618</v>
      </c>
      <c r="K1541" s="357"/>
      <c r="L1541" s="357"/>
      <c r="M1541" s="357"/>
      <c r="N1541" s="357"/>
      <c r="O1541" s="357"/>
      <c r="P1541" s="358"/>
      <c r="Q1541" s="35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si="220"/>
        <v>0</v>
      </c>
      <c r="Y1541" s="271"/>
      <c r="Z1541" s="271"/>
      <c r="AB1541" s="273" t="str">
        <f t="shared" si="221"/>
        <v/>
      </c>
    </row>
    <row r="1542" spans="1:28" s="272" customFormat="1" ht="20.399999999999999">
      <c r="A1542" s="214"/>
      <c r="B1542" s="215" t="s">
        <v>15618</v>
      </c>
      <c r="C1542" s="354" t="s">
        <v>15618</v>
      </c>
      <c r="D1542" s="278"/>
      <c r="E1542" s="215" t="s">
        <v>15618</v>
      </c>
      <c r="F1542" s="215" t="s">
        <v>15618</v>
      </c>
      <c r="G1542" s="215" t="s">
        <v>15618</v>
      </c>
      <c r="H1542" s="355" t="s">
        <v>15618</v>
      </c>
      <c r="I1542" s="356" t="s">
        <v>15618</v>
      </c>
      <c r="J1542" s="356" t="s">
        <v>15618</v>
      </c>
      <c r="K1542" s="357"/>
      <c r="L1542" s="357"/>
      <c r="M1542" s="357"/>
      <c r="N1542" s="357"/>
      <c r="O1542" s="357"/>
      <c r="P1542" s="358"/>
      <c r="Q1542" s="35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si="220"/>
        <v>0</v>
      </c>
      <c r="Y1542" s="271"/>
      <c r="Z1542" s="271"/>
      <c r="AB1542" s="273" t="str">
        <f t="shared" si="221"/>
        <v/>
      </c>
    </row>
    <row r="1543" spans="1:28" s="272" customFormat="1" ht="20.399999999999999">
      <c r="A1543" s="214"/>
      <c r="B1543" s="215" t="s">
        <v>15618</v>
      </c>
      <c r="C1543" s="354" t="s">
        <v>15618</v>
      </c>
      <c r="D1543" s="278"/>
      <c r="E1543" s="215" t="s">
        <v>15618</v>
      </c>
      <c r="F1543" s="215" t="s">
        <v>15618</v>
      </c>
      <c r="G1543" s="215" t="s">
        <v>15618</v>
      </c>
      <c r="H1543" s="355" t="s">
        <v>15618</v>
      </c>
      <c r="I1543" s="356" t="s">
        <v>15618</v>
      </c>
      <c r="J1543" s="356" t="s">
        <v>15618</v>
      </c>
      <c r="K1543" s="357"/>
      <c r="L1543" s="357"/>
      <c r="M1543" s="357"/>
      <c r="N1543" s="357"/>
      <c r="O1543" s="357"/>
      <c r="P1543" s="358"/>
      <c r="Q1543" s="35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si="220"/>
        <v>0</v>
      </c>
      <c r="Y1543" s="271"/>
      <c r="Z1543" s="271"/>
      <c r="AB1543" s="273" t="str">
        <f t="shared" si="221"/>
        <v/>
      </c>
    </row>
    <row r="1544" spans="1:28" s="272" customFormat="1" ht="20.399999999999999">
      <c r="A1544" s="214"/>
      <c r="B1544" s="215" t="s">
        <v>15618</v>
      </c>
      <c r="C1544" s="354" t="s">
        <v>15618</v>
      </c>
      <c r="D1544" s="278"/>
      <c r="E1544" s="215" t="s">
        <v>15618</v>
      </c>
      <c r="F1544" s="215" t="s">
        <v>15618</v>
      </c>
      <c r="G1544" s="215" t="s">
        <v>15618</v>
      </c>
      <c r="H1544" s="355" t="s">
        <v>15618</v>
      </c>
      <c r="I1544" s="356" t="s">
        <v>15618</v>
      </c>
      <c r="J1544" s="356" t="s">
        <v>15618</v>
      </c>
      <c r="K1544" s="357"/>
      <c r="L1544" s="357"/>
      <c r="M1544" s="357"/>
      <c r="N1544" s="357"/>
      <c r="O1544" s="357"/>
      <c r="P1544" s="358"/>
      <c r="Q1544" s="35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si="220"/>
        <v>0</v>
      </c>
      <c r="Y1544" s="271"/>
      <c r="Z1544" s="271"/>
      <c r="AB1544" s="273" t="str">
        <f t="shared" si="221"/>
        <v/>
      </c>
    </row>
    <row r="1545" spans="1:28" s="272" customFormat="1" ht="20.399999999999999">
      <c r="A1545" s="214"/>
      <c r="B1545" s="215" t="s">
        <v>15618</v>
      </c>
      <c r="C1545" s="354" t="s">
        <v>15618</v>
      </c>
      <c r="D1545" s="278"/>
      <c r="E1545" s="215" t="s">
        <v>15618</v>
      </c>
      <c r="F1545" s="215" t="s">
        <v>15618</v>
      </c>
      <c r="G1545" s="215" t="s">
        <v>15618</v>
      </c>
      <c r="H1545" s="355" t="s">
        <v>15618</v>
      </c>
      <c r="I1545" s="356" t="s">
        <v>15618</v>
      </c>
      <c r="J1545" s="356" t="s">
        <v>15618</v>
      </c>
      <c r="K1545" s="357"/>
      <c r="L1545" s="357"/>
      <c r="M1545" s="357"/>
      <c r="N1545" s="357"/>
      <c r="O1545" s="357"/>
      <c r="P1545" s="358"/>
      <c r="Q1545" s="35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si="220"/>
        <v>0</v>
      </c>
      <c r="Y1545" s="271"/>
      <c r="Z1545" s="271"/>
      <c r="AB1545" s="273" t="str">
        <f t="shared" si="221"/>
        <v/>
      </c>
    </row>
    <row r="1546" spans="1:28" s="272" customFormat="1" ht="20.399999999999999">
      <c r="A1546" s="214"/>
      <c r="B1546" s="215" t="s">
        <v>15618</v>
      </c>
      <c r="C1546" s="354" t="s">
        <v>15618</v>
      </c>
      <c r="D1546" s="278"/>
      <c r="E1546" s="215" t="s">
        <v>15618</v>
      </c>
      <c r="F1546" s="215" t="s">
        <v>15618</v>
      </c>
      <c r="G1546" s="215" t="s">
        <v>15618</v>
      </c>
      <c r="H1546" s="355" t="s">
        <v>15618</v>
      </c>
      <c r="I1546" s="356" t="s">
        <v>15618</v>
      </c>
      <c r="J1546" s="356" t="s">
        <v>15618</v>
      </c>
      <c r="K1546" s="357"/>
      <c r="L1546" s="357"/>
      <c r="M1546" s="357"/>
      <c r="N1546" s="357"/>
      <c r="O1546" s="357"/>
      <c r="P1546" s="358"/>
      <c r="Q1546" s="35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si="220"/>
        <v>0</v>
      </c>
      <c r="Y1546" s="271"/>
      <c r="Z1546" s="271"/>
      <c r="AB1546" s="273" t="str">
        <f t="shared" si="221"/>
        <v/>
      </c>
    </row>
    <row r="1547" spans="1:28" s="272" customFormat="1" ht="20.399999999999999">
      <c r="A1547" s="214"/>
      <c r="B1547" s="215" t="s">
        <v>15618</v>
      </c>
      <c r="C1547" s="354" t="s">
        <v>15618</v>
      </c>
      <c r="D1547" s="278"/>
      <c r="E1547" s="215" t="s">
        <v>15618</v>
      </c>
      <c r="F1547" s="215" t="s">
        <v>15618</v>
      </c>
      <c r="G1547" s="215" t="s">
        <v>15618</v>
      </c>
      <c r="H1547" s="355" t="s">
        <v>15618</v>
      </c>
      <c r="I1547" s="356" t="s">
        <v>15618</v>
      </c>
      <c r="J1547" s="356" t="s">
        <v>15618</v>
      </c>
      <c r="K1547" s="357"/>
      <c r="L1547" s="357"/>
      <c r="M1547" s="357"/>
      <c r="N1547" s="357"/>
      <c r="O1547" s="357"/>
      <c r="P1547" s="358"/>
      <c r="Q1547" s="35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si="220"/>
        <v>0</v>
      </c>
      <c r="Y1547" s="271"/>
      <c r="Z1547" s="271"/>
      <c r="AB1547" s="273" t="str">
        <f t="shared" si="221"/>
        <v/>
      </c>
    </row>
    <row r="1548" spans="1:28" s="272" customFormat="1" ht="20.399999999999999">
      <c r="A1548" s="214"/>
      <c r="B1548" s="215" t="s">
        <v>15618</v>
      </c>
      <c r="C1548" s="354" t="s">
        <v>15618</v>
      </c>
      <c r="D1548" s="278"/>
      <c r="E1548" s="215" t="s">
        <v>15618</v>
      </c>
      <c r="F1548" s="215" t="s">
        <v>15618</v>
      </c>
      <c r="G1548" s="215" t="s">
        <v>15618</v>
      </c>
      <c r="H1548" s="355" t="s">
        <v>15618</v>
      </c>
      <c r="I1548" s="356" t="s">
        <v>15618</v>
      </c>
      <c r="J1548" s="356" t="s">
        <v>15618</v>
      </c>
      <c r="K1548" s="357"/>
      <c r="L1548" s="357"/>
      <c r="M1548" s="357"/>
      <c r="N1548" s="357"/>
      <c r="O1548" s="357"/>
      <c r="P1548" s="358"/>
      <c r="Q1548" s="35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si="220"/>
        <v>0</v>
      </c>
      <c r="Y1548" s="271"/>
      <c r="Z1548" s="271"/>
      <c r="AB1548" s="273" t="str">
        <f t="shared" si="221"/>
        <v/>
      </c>
    </row>
    <row r="1549" spans="1:28" s="272" customFormat="1" ht="20.399999999999999">
      <c r="A1549" s="214"/>
      <c r="B1549" s="215" t="s">
        <v>15618</v>
      </c>
      <c r="C1549" s="354" t="s">
        <v>15618</v>
      </c>
      <c r="D1549" s="278"/>
      <c r="E1549" s="215" t="s">
        <v>15618</v>
      </c>
      <c r="F1549" s="215" t="s">
        <v>15618</v>
      </c>
      <c r="G1549" s="215" t="s">
        <v>15618</v>
      </c>
      <c r="H1549" s="355" t="s">
        <v>15618</v>
      </c>
      <c r="I1549" s="356" t="s">
        <v>15618</v>
      </c>
      <c r="J1549" s="356" t="s">
        <v>15618</v>
      </c>
      <c r="K1549" s="357"/>
      <c r="L1549" s="357"/>
      <c r="M1549" s="357"/>
      <c r="N1549" s="357"/>
      <c r="O1549" s="357"/>
      <c r="P1549" s="358"/>
      <c r="Q1549" s="35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si="220"/>
        <v>0</v>
      </c>
      <c r="Y1549" s="271"/>
      <c r="Z1549" s="271"/>
      <c r="AB1549" s="273" t="str">
        <f t="shared" si="221"/>
        <v/>
      </c>
    </row>
    <row r="1550" spans="1:28" s="272" customFormat="1" ht="20.399999999999999">
      <c r="A1550" s="214"/>
      <c r="B1550" s="215" t="s">
        <v>15618</v>
      </c>
      <c r="C1550" s="354" t="s">
        <v>15618</v>
      </c>
      <c r="D1550" s="278"/>
      <c r="E1550" s="215" t="s">
        <v>15618</v>
      </c>
      <c r="F1550" s="215" t="s">
        <v>15618</v>
      </c>
      <c r="G1550" s="215" t="s">
        <v>15618</v>
      </c>
      <c r="H1550" s="355" t="s">
        <v>15618</v>
      </c>
      <c r="I1550" s="356" t="s">
        <v>15618</v>
      </c>
      <c r="J1550" s="356" t="s">
        <v>15618</v>
      </c>
      <c r="K1550" s="357"/>
      <c r="L1550" s="357"/>
      <c r="M1550" s="357"/>
      <c r="N1550" s="357"/>
      <c r="O1550" s="357"/>
      <c r="P1550" s="358"/>
      <c r="Q1550" s="35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si="220"/>
        <v>0</v>
      </c>
      <c r="Y1550" s="271"/>
      <c r="Z1550" s="271"/>
      <c r="AB1550" s="273" t="str">
        <f t="shared" si="221"/>
        <v/>
      </c>
    </row>
    <row r="1551" spans="1:28" s="272" customFormat="1" ht="20.399999999999999">
      <c r="A1551" s="214"/>
      <c r="B1551" s="215" t="s">
        <v>15618</v>
      </c>
      <c r="C1551" s="354" t="s">
        <v>15618</v>
      </c>
      <c r="D1551" s="278"/>
      <c r="E1551" s="215" t="s">
        <v>15618</v>
      </c>
      <c r="F1551" s="215" t="s">
        <v>15618</v>
      </c>
      <c r="G1551" s="215" t="s">
        <v>15618</v>
      </c>
      <c r="H1551" s="355" t="s">
        <v>15618</v>
      </c>
      <c r="I1551" s="356" t="s">
        <v>15618</v>
      </c>
      <c r="J1551" s="356" t="s">
        <v>15618</v>
      </c>
      <c r="K1551" s="357"/>
      <c r="L1551" s="357"/>
      <c r="M1551" s="357"/>
      <c r="N1551" s="357"/>
      <c r="O1551" s="357"/>
      <c r="P1551" s="358"/>
      <c r="Q1551" s="35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si="220"/>
        <v>0</v>
      </c>
      <c r="Y1551" s="271"/>
      <c r="Z1551" s="271"/>
      <c r="AB1551" s="273" t="str">
        <f t="shared" si="221"/>
        <v/>
      </c>
    </row>
    <row r="1552" spans="1:28" s="272" customFormat="1" ht="20.399999999999999">
      <c r="A1552" s="214"/>
      <c r="B1552" s="215" t="s">
        <v>15618</v>
      </c>
      <c r="C1552" s="354" t="s">
        <v>15618</v>
      </c>
      <c r="D1552" s="278"/>
      <c r="E1552" s="215" t="s">
        <v>15618</v>
      </c>
      <c r="F1552" s="215" t="s">
        <v>15618</v>
      </c>
      <c r="G1552" s="215" t="s">
        <v>15618</v>
      </c>
      <c r="H1552" s="355" t="s">
        <v>15618</v>
      </c>
      <c r="I1552" s="356" t="s">
        <v>15618</v>
      </c>
      <c r="J1552" s="356" t="s">
        <v>15618</v>
      </c>
      <c r="K1552" s="357"/>
      <c r="L1552" s="357"/>
      <c r="M1552" s="357"/>
      <c r="N1552" s="357"/>
      <c r="O1552" s="357"/>
      <c r="P1552" s="358"/>
      <c r="Q1552" s="35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si="220"/>
        <v>0</v>
      </c>
      <c r="Y1552" s="271"/>
      <c r="Z1552" s="271"/>
      <c r="AB1552" s="273" t="str">
        <f t="shared" si="221"/>
        <v/>
      </c>
    </row>
    <row r="1553" spans="1:28" s="272" customFormat="1" ht="20.399999999999999">
      <c r="A1553" s="214"/>
      <c r="B1553" s="215" t="s">
        <v>15618</v>
      </c>
      <c r="C1553" s="354" t="s">
        <v>15618</v>
      </c>
      <c r="D1553" s="278"/>
      <c r="E1553" s="215" t="s">
        <v>15618</v>
      </c>
      <c r="F1553" s="215" t="s">
        <v>15618</v>
      </c>
      <c r="G1553" s="215" t="s">
        <v>15618</v>
      </c>
      <c r="H1553" s="355" t="s">
        <v>15618</v>
      </c>
      <c r="I1553" s="356" t="s">
        <v>15618</v>
      </c>
      <c r="J1553" s="356" t="s">
        <v>15618</v>
      </c>
      <c r="K1553" s="357"/>
      <c r="L1553" s="357"/>
      <c r="M1553" s="357"/>
      <c r="N1553" s="357"/>
      <c r="O1553" s="357"/>
      <c r="P1553" s="358"/>
      <c r="Q1553" s="35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si="220"/>
        <v>0</v>
      </c>
      <c r="Y1553" s="271"/>
      <c r="Z1553" s="271"/>
      <c r="AB1553" s="273" t="str">
        <f t="shared" si="221"/>
        <v/>
      </c>
    </row>
    <row r="1554" spans="1:28" s="272" customFormat="1" ht="20.399999999999999">
      <c r="A1554" s="214"/>
      <c r="B1554" s="215" t="s">
        <v>15618</v>
      </c>
      <c r="C1554" s="354" t="s">
        <v>15618</v>
      </c>
      <c r="D1554" s="278"/>
      <c r="E1554" s="215" t="s">
        <v>15618</v>
      </c>
      <c r="F1554" s="215" t="s">
        <v>15618</v>
      </c>
      <c r="G1554" s="215" t="s">
        <v>15618</v>
      </c>
      <c r="H1554" s="355" t="s">
        <v>15618</v>
      </c>
      <c r="I1554" s="356" t="s">
        <v>15618</v>
      </c>
      <c r="J1554" s="356" t="s">
        <v>15618</v>
      </c>
      <c r="K1554" s="357"/>
      <c r="L1554" s="357"/>
      <c r="M1554" s="357"/>
      <c r="N1554" s="357"/>
      <c r="O1554" s="357"/>
      <c r="P1554" s="358"/>
      <c r="Q1554" s="35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si="220"/>
        <v>0</v>
      </c>
      <c r="Y1554" s="271"/>
      <c r="Z1554" s="271"/>
      <c r="AB1554" s="273" t="str">
        <f t="shared" si="221"/>
        <v/>
      </c>
    </row>
    <row r="1555" spans="1:28" s="272" customFormat="1" ht="20.399999999999999">
      <c r="A1555" s="214"/>
      <c r="B1555" s="215" t="s">
        <v>15618</v>
      </c>
      <c r="C1555" s="354" t="s">
        <v>15618</v>
      </c>
      <c r="D1555" s="278"/>
      <c r="E1555" s="215" t="s">
        <v>15618</v>
      </c>
      <c r="F1555" s="215" t="s">
        <v>15618</v>
      </c>
      <c r="G1555" s="215" t="s">
        <v>15618</v>
      </c>
      <c r="H1555" s="355" t="s">
        <v>15618</v>
      </c>
      <c r="I1555" s="356" t="s">
        <v>15618</v>
      </c>
      <c r="J1555" s="356" t="s">
        <v>15618</v>
      </c>
      <c r="K1555" s="357"/>
      <c r="L1555" s="357"/>
      <c r="M1555" s="357"/>
      <c r="N1555" s="357"/>
      <c r="O1555" s="357"/>
      <c r="P1555" s="358"/>
      <c r="Q1555" s="35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si="220"/>
        <v>0</v>
      </c>
      <c r="Y1555" s="271"/>
      <c r="Z1555" s="271"/>
      <c r="AB1555" s="273" t="str">
        <f t="shared" si="221"/>
        <v/>
      </c>
    </row>
    <row r="1556" spans="1:28" s="272" customFormat="1" ht="20.399999999999999">
      <c r="A1556" s="214"/>
      <c r="B1556" s="215" t="s">
        <v>15618</v>
      </c>
      <c r="C1556" s="354" t="s">
        <v>15618</v>
      </c>
      <c r="D1556" s="278"/>
      <c r="E1556" s="215" t="s">
        <v>15618</v>
      </c>
      <c r="F1556" s="215" t="s">
        <v>15618</v>
      </c>
      <c r="G1556" s="215" t="s">
        <v>15618</v>
      </c>
      <c r="H1556" s="355" t="s">
        <v>15618</v>
      </c>
      <c r="I1556" s="356" t="s">
        <v>15618</v>
      </c>
      <c r="J1556" s="356" t="s">
        <v>15618</v>
      </c>
      <c r="K1556" s="357"/>
      <c r="L1556" s="357"/>
      <c r="M1556" s="357"/>
      <c r="N1556" s="357"/>
      <c r="O1556" s="357"/>
      <c r="P1556" s="358"/>
      <c r="Q1556" s="35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si="220"/>
        <v>0</v>
      </c>
      <c r="Y1556" s="271"/>
      <c r="Z1556" s="271"/>
      <c r="AB1556" s="273" t="str">
        <f t="shared" si="221"/>
        <v/>
      </c>
    </row>
    <row r="1557" spans="1:28" s="272" customFormat="1" ht="20.399999999999999">
      <c r="A1557" s="214"/>
      <c r="B1557" s="215" t="s">
        <v>15618</v>
      </c>
      <c r="C1557" s="354" t="s">
        <v>15618</v>
      </c>
      <c r="D1557" s="278"/>
      <c r="E1557" s="215" t="s">
        <v>15618</v>
      </c>
      <c r="F1557" s="215" t="s">
        <v>15618</v>
      </c>
      <c r="G1557" s="215" t="s">
        <v>15618</v>
      </c>
      <c r="H1557" s="355" t="s">
        <v>15618</v>
      </c>
      <c r="I1557" s="356" t="s">
        <v>15618</v>
      </c>
      <c r="J1557" s="356" t="s">
        <v>15618</v>
      </c>
      <c r="K1557" s="357"/>
      <c r="L1557" s="357"/>
      <c r="M1557" s="357"/>
      <c r="N1557" s="357"/>
      <c r="O1557" s="357"/>
      <c r="P1557" s="358"/>
      <c r="Q1557" s="35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si="220"/>
        <v>0</v>
      </c>
      <c r="Y1557" s="271"/>
      <c r="Z1557" s="271"/>
      <c r="AB1557" s="273" t="str">
        <f t="shared" si="221"/>
        <v/>
      </c>
    </row>
    <row r="1558" spans="1:28" s="272" customFormat="1" ht="20.399999999999999">
      <c r="A1558" s="214"/>
      <c r="B1558" s="215" t="s">
        <v>15618</v>
      </c>
      <c r="C1558" s="354" t="s">
        <v>15618</v>
      </c>
      <c r="D1558" s="278"/>
      <c r="E1558" s="215" t="s">
        <v>15618</v>
      </c>
      <c r="F1558" s="215" t="s">
        <v>15618</v>
      </c>
      <c r="G1558" s="215" t="s">
        <v>15618</v>
      </c>
      <c r="H1558" s="355" t="s">
        <v>15618</v>
      </c>
      <c r="I1558" s="356" t="s">
        <v>15618</v>
      </c>
      <c r="J1558" s="356" t="s">
        <v>15618</v>
      </c>
      <c r="K1558" s="357"/>
      <c r="L1558" s="357"/>
      <c r="M1558" s="357"/>
      <c r="N1558" s="357"/>
      <c r="O1558" s="357"/>
      <c r="P1558" s="358"/>
      <c r="Q1558" s="35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si="220"/>
        <v>0</v>
      </c>
      <c r="Y1558" s="271"/>
      <c r="Z1558" s="271"/>
      <c r="AB1558" s="273" t="str">
        <f t="shared" si="221"/>
        <v/>
      </c>
    </row>
    <row r="1559" spans="1:28" s="272" customFormat="1" ht="20.399999999999999">
      <c r="A1559" s="214"/>
      <c r="B1559" s="215" t="s">
        <v>15618</v>
      </c>
      <c r="C1559" s="354" t="s">
        <v>15618</v>
      </c>
      <c r="D1559" s="278"/>
      <c r="E1559" s="215" t="s">
        <v>15618</v>
      </c>
      <c r="F1559" s="215" t="s">
        <v>15618</v>
      </c>
      <c r="G1559" s="215" t="s">
        <v>15618</v>
      </c>
      <c r="H1559" s="355" t="s">
        <v>15618</v>
      </c>
      <c r="I1559" s="356" t="s">
        <v>15618</v>
      </c>
      <c r="J1559" s="356" t="s">
        <v>15618</v>
      </c>
      <c r="K1559" s="357"/>
      <c r="L1559" s="357"/>
      <c r="M1559" s="357"/>
      <c r="N1559" s="357"/>
      <c r="O1559" s="357"/>
      <c r="P1559" s="358"/>
      <c r="Q1559" s="35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si="220"/>
        <v>0</v>
      </c>
      <c r="Y1559" s="271"/>
      <c r="Z1559" s="271"/>
      <c r="AB1559" s="273" t="str">
        <f t="shared" si="221"/>
        <v/>
      </c>
    </row>
    <row r="1560" spans="1:28" s="272" customFormat="1" ht="20.399999999999999">
      <c r="A1560" s="214"/>
      <c r="B1560" s="215" t="s">
        <v>15618</v>
      </c>
      <c r="C1560" s="354" t="s">
        <v>15618</v>
      </c>
      <c r="D1560" s="278"/>
      <c r="E1560" s="215" t="s">
        <v>15618</v>
      </c>
      <c r="F1560" s="215" t="s">
        <v>15618</v>
      </c>
      <c r="G1560" s="215" t="s">
        <v>15618</v>
      </c>
      <c r="H1560" s="355" t="s">
        <v>15618</v>
      </c>
      <c r="I1560" s="356" t="s">
        <v>15618</v>
      </c>
      <c r="J1560" s="356" t="s">
        <v>15618</v>
      </c>
      <c r="K1560" s="357"/>
      <c r="L1560" s="357"/>
      <c r="M1560" s="357"/>
      <c r="N1560" s="357"/>
      <c r="O1560" s="357"/>
      <c r="P1560" s="358"/>
      <c r="Q1560" s="35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si="220"/>
        <v>0</v>
      </c>
      <c r="Y1560" s="271"/>
      <c r="Z1560" s="271"/>
      <c r="AB1560" s="273" t="str">
        <f t="shared" si="221"/>
        <v/>
      </c>
    </row>
    <row r="1561" spans="1:28" s="272" customFormat="1" ht="20.399999999999999">
      <c r="A1561" s="214"/>
      <c r="B1561" s="215" t="s">
        <v>15618</v>
      </c>
      <c r="C1561" s="354" t="s">
        <v>15618</v>
      </c>
      <c r="D1561" s="278"/>
      <c r="E1561" s="215" t="s">
        <v>15618</v>
      </c>
      <c r="F1561" s="215" t="s">
        <v>15618</v>
      </c>
      <c r="G1561" s="215" t="s">
        <v>15618</v>
      </c>
      <c r="H1561" s="355" t="s">
        <v>15618</v>
      </c>
      <c r="I1561" s="356" t="s">
        <v>15618</v>
      </c>
      <c r="J1561" s="356" t="s">
        <v>15618</v>
      </c>
      <c r="K1561" s="357"/>
      <c r="L1561" s="357"/>
      <c r="M1561" s="357"/>
      <c r="N1561" s="357"/>
      <c r="O1561" s="357"/>
      <c r="P1561" s="358"/>
      <c r="Q1561" s="35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si="220"/>
        <v>0</v>
      </c>
      <c r="Y1561" s="271"/>
      <c r="Z1561" s="271"/>
      <c r="AB1561" s="273" t="str">
        <f t="shared" si="221"/>
        <v/>
      </c>
    </row>
    <row r="1562" spans="1:28" s="272" customFormat="1" ht="20.399999999999999">
      <c r="A1562" s="214"/>
      <c r="B1562" s="215" t="s">
        <v>15618</v>
      </c>
      <c r="C1562" s="354" t="s">
        <v>15618</v>
      </c>
      <c r="D1562" s="278"/>
      <c r="E1562" s="215" t="s">
        <v>15618</v>
      </c>
      <c r="F1562" s="215" t="s">
        <v>15618</v>
      </c>
      <c r="G1562" s="215" t="s">
        <v>15618</v>
      </c>
      <c r="H1562" s="355" t="s">
        <v>15618</v>
      </c>
      <c r="I1562" s="356" t="s">
        <v>15618</v>
      </c>
      <c r="J1562" s="356" t="s">
        <v>15618</v>
      </c>
      <c r="K1562" s="357"/>
      <c r="L1562" s="357"/>
      <c r="M1562" s="357"/>
      <c r="N1562" s="357"/>
      <c r="O1562" s="357"/>
      <c r="P1562" s="358"/>
      <c r="Q1562" s="35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si="220"/>
        <v>0</v>
      </c>
      <c r="Y1562" s="271"/>
      <c r="Z1562" s="271"/>
      <c r="AB1562" s="273" t="str">
        <f t="shared" si="221"/>
        <v/>
      </c>
    </row>
    <row r="1563" spans="1:28" s="272" customFormat="1" ht="20.399999999999999">
      <c r="A1563" s="214"/>
      <c r="B1563" s="215" t="s">
        <v>15618</v>
      </c>
      <c r="C1563" s="354" t="s">
        <v>15618</v>
      </c>
      <c r="D1563" s="278"/>
      <c r="E1563" s="215" t="s">
        <v>15618</v>
      </c>
      <c r="F1563" s="215" t="s">
        <v>15618</v>
      </c>
      <c r="G1563" s="215" t="s">
        <v>15618</v>
      </c>
      <c r="H1563" s="355" t="s">
        <v>15618</v>
      </c>
      <c r="I1563" s="356" t="s">
        <v>15618</v>
      </c>
      <c r="J1563" s="356" t="s">
        <v>15618</v>
      </c>
      <c r="K1563" s="357"/>
      <c r="L1563" s="357"/>
      <c r="M1563" s="357"/>
      <c r="N1563" s="357"/>
      <c r="O1563" s="357"/>
      <c r="P1563" s="358"/>
      <c r="Q1563" s="359"/>
      <c r="R1563" s="215" t="str">
        <f ca="1">IF(ISERROR($V1563),"",OFFSET('Smelter Look-up'!$C$4,$V1563-4,0)&amp;"")</f>
        <v/>
      </c>
      <c r="S1563" s="222" t="str">
        <f t="shared" ref="S1563:S1593" ca="1" si="222">IF(B1563="","",IF(ISERROR(MATCH($E1563,CL,0)),"Unknown",INDIRECT("'C'!$A$"&amp;MATCH($E1563,CL,0)+1)))</f>
        <v/>
      </c>
      <c r="T1563" s="222" t="str">
        <f ca="1">IF(B1563="","",IF(ISERROR(MATCH($J1563,SorP!$B$1:$B$6230,0)),"",INDIRECT("'SorP'!$A$"&amp;MATCH($J1563,SorP!$B$1:$B$6230,0))))</f>
        <v/>
      </c>
      <c r="U1563" s="238"/>
      <c r="V1563" s="270" t="e">
        <f>IF(C1563="",NA(),MATCH($B1563&amp;$C1563,'Smelter Look-up'!$J:$J,0))</f>
        <v>#N/A</v>
      </c>
      <c r="W1563" s="271"/>
      <c r="X1563" s="271">
        <f t="shared" ref="X1563:X1593" si="223">IF(AND(C1563="Smelter not listed",OR(LEN(D1563)=0,LEN(E1563)=0)),1,0)</f>
        <v>0</v>
      </c>
      <c r="Y1563" s="271"/>
      <c r="Z1563" s="271"/>
      <c r="AB1563" s="273" t="str">
        <f t="shared" ref="AB1563:AB1593" si="224">B1563&amp;C1563</f>
        <v/>
      </c>
    </row>
    <row r="1564" spans="1:28" s="272" customFormat="1" ht="20.399999999999999">
      <c r="A1564" s="214"/>
      <c r="B1564" s="215" t="s">
        <v>15618</v>
      </c>
      <c r="C1564" s="354" t="s">
        <v>15618</v>
      </c>
      <c r="D1564" s="278"/>
      <c r="E1564" s="215" t="s">
        <v>15618</v>
      </c>
      <c r="F1564" s="215" t="s">
        <v>15618</v>
      </c>
      <c r="G1564" s="215" t="s">
        <v>15618</v>
      </c>
      <c r="H1564" s="355" t="s">
        <v>15618</v>
      </c>
      <c r="I1564" s="356" t="s">
        <v>15618</v>
      </c>
      <c r="J1564" s="356" t="s">
        <v>15618</v>
      </c>
      <c r="K1564" s="357"/>
      <c r="L1564" s="357"/>
      <c r="M1564" s="357"/>
      <c r="N1564" s="357"/>
      <c r="O1564" s="357"/>
      <c r="P1564" s="358"/>
      <c r="Q1564" s="35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si="223"/>
        <v>0</v>
      </c>
      <c r="Y1564" s="271"/>
      <c r="Z1564" s="271"/>
      <c r="AB1564" s="273" t="str">
        <f t="shared" si="224"/>
        <v/>
      </c>
    </row>
    <row r="1565" spans="1:28" s="272" customFormat="1" ht="20.399999999999999">
      <c r="A1565" s="214"/>
      <c r="B1565" s="215" t="s">
        <v>15618</v>
      </c>
      <c r="C1565" s="354" t="s">
        <v>15618</v>
      </c>
      <c r="D1565" s="278"/>
      <c r="E1565" s="215" t="s">
        <v>15618</v>
      </c>
      <c r="F1565" s="215" t="s">
        <v>15618</v>
      </c>
      <c r="G1565" s="215" t="s">
        <v>15618</v>
      </c>
      <c r="H1565" s="355" t="s">
        <v>15618</v>
      </c>
      <c r="I1565" s="356" t="s">
        <v>15618</v>
      </c>
      <c r="J1565" s="356" t="s">
        <v>15618</v>
      </c>
      <c r="K1565" s="357"/>
      <c r="L1565" s="357"/>
      <c r="M1565" s="357"/>
      <c r="N1565" s="357"/>
      <c r="O1565" s="357"/>
      <c r="P1565" s="358"/>
      <c r="Q1565" s="35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si="223"/>
        <v>0</v>
      </c>
      <c r="Y1565" s="271"/>
      <c r="Z1565" s="271"/>
      <c r="AB1565" s="273" t="str">
        <f t="shared" si="224"/>
        <v/>
      </c>
    </row>
    <row r="1566" spans="1:28" s="272" customFormat="1" ht="20.399999999999999">
      <c r="A1566" s="214"/>
      <c r="B1566" s="215" t="s">
        <v>15618</v>
      </c>
      <c r="C1566" s="354" t="s">
        <v>15618</v>
      </c>
      <c r="D1566" s="278"/>
      <c r="E1566" s="215" t="s">
        <v>15618</v>
      </c>
      <c r="F1566" s="215" t="s">
        <v>15618</v>
      </c>
      <c r="G1566" s="215" t="s">
        <v>15618</v>
      </c>
      <c r="H1566" s="355" t="s">
        <v>15618</v>
      </c>
      <c r="I1566" s="356" t="s">
        <v>15618</v>
      </c>
      <c r="J1566" s="356" t="s">
        <v>15618</v>
      </c>
      <c r="K1566" s="357"/>
      <c r="L1566" s="357"/>
      <c r="M1566" s="357"/>
      <c r="N1566" s="357"/>
      <c r="O1566" s="357"/>
      <c r="P1566" s="358"/>
      <c r="Q1566" s="35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si="223"/>
        <v>0</v>
      </c>
      <c r="Y1566" s="271"/>
      <c r="Z1566" s="271"/>
      <c r="AB1566" s="273" t="str">
        <f t="shared" si="224"/>
        <v/>
      </c>
    </row>
    <row r="1567" spans="1:28" s="272" customFormat="1" ht="20.399999999999999">
      <c r="A1567" s="214"/>
      <c r="B1567" s="215" t="s">
        <v>15618</v>
      </c>
      <c r="C1567" s="354" t="s">
        <v>15618</v>
      </c>
      <c r="D1567" s="278"/>
      <c r="E1567" s="215" t="s">
        <v>15618</v>
      </c>
      <c r="F1567" s="215" t="s">
        <v>15618</v>
      </c>
      <c r="G1567" s="215" t="s">
        <v>15618</v>
      </c>
      <c r="H1567" s="355" t="s">
        <v>15618</v>
      </c>
      <c r="I1567" s="356" t="s">
        <v>15618</v>
      </c>
      <c r="J1567" s="356" t="s">
        <v>15618</v>
      </c>
      <c r="K1567" s="357"/>
      <c r="L1567" s="357"/>
      <c r="M1567" s="357"/>
      <c r="N1567" s="357"/>
      <c r="O1567" s="357"/>
      <c r="P1567" s="358"/>
      <c r="Q1567" s="35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si="223"/>
        <v>0</v>
      </c>
      <c r="Y1567" s="271"/>
      <c r="Z1567" s="271"/>
      <c r="AB1567" s="273" t="str">
        <f t="shared" si="224"/>
        <v/>
      </c>
    </row>
    <row r="1568" spans="1:28" s="272" customFormat="1" ht="20.399999999999999">
      <c r="A1568" s="214"/>
      <c r="B1568" s="215" t="s">
        <v>15618</v>
      </c>
      <c r="C1568" s="354" t="s">
        <v>15618</v>
      </c>
      <c r="D1568" s="278"/>
      <c r="E1568" s="215" t="s">
        <v>15618</v>
      </c>
      <c r="F1568" s="215" t="s">
        <v>15618</v>
      </c>
      <c r="G1568" s="215" t="s">
        <v>15618</v>
      </c>
      <c r="H1568" s="355" t="s">
        <v>15618</v>
      </c>
      <c r="I1568" s="356" t="s">
        <v>15618</v>
      </c>
      <c r="J1568" s="356" t="s">
        <v>15618</v>
      </c>
      <c r="K1568" s="357"/>
      <c r="L1568" s="357"/>
      <c r="M1568" s="357"/>
      <c r="N1568" s="357"/>
      <c r="O1568" s="357"/>
      <c r="P1568" s="358"/>
      <c r="Q1568" s="35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si="223"/>
        <v>0</v>
      </c>
      <c r="Y1568" s="271"/>
      <c r="Z1568" s="271"/>
      <c r="AB1568" s="273" t="str">
        <f t="shared" si="224"/>
        <v/>
      </c>
    </row>
    <row r="1569" spans="1:28" s="272" customFormat="1" ht="20.399999999999999">
      <c r="A1569" s="214"/>
      <c r="B1569" s="215" t="s">
        <v>15618</v>
      </c>
      <c r="C1569" s="354" t="s">
        <v>15618</v>
      </c>
      <c r="D1569" s="278"/>
      <c r="E1569" s="215" t="s">
        <v>15618</v>
      </c>
      <c r="F1569" s="215" t="s">
        <v>15618</v>
      </c>
      <c r="G1569" s="215" t="s">
        <v>15618</v>
      </c>
      <c r="H1569" s="355" t="s">
        <v>15618</v>
      </c>
      <c r="I1569" s="356" t="s">
        <v>15618</v>
      </c>
      <c r="J1569" s="356" t="s">
        <v>15618</v>
      </c>
      <c r="K1569" s="357"/>
      <c r="L1569" s="357"/>
      <c r="M1569" s="357"/>
      <c r="N1569" s="357"/>
      <c r="O1569" s="357"/>
      <c r="P1569" s="358"/>
      <c r="Q1569" s="35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si="223"/>
        <v>0</v>
      </c>
      <c r="Y1569" s="271"/>
      <c r="Z1569" s="271"/>
      <c r="AB1569" s="273" t="str">
        <f t="shared" si="224"/>
        <v/>
      </c>
    </row>
    <row r="1570" spans="1:28" s="272" customFormat="1" ht="20.399999999999999">
      <c r="A1570" s="214"/>
      <c r="B1570" s="215" t="s">
        <v>15618</v>
      </c>
      <c r="C1570" s="354" t="s">
        <v>15618</v>
      </c>
      <c r="D1570" s="278"/>
      <c r="E1570" s="215" t="s">
        <v>15618</v>
      </c>
      <c r="F1570" s="215" t="s">
        <v>15618</v>
      </c>
      <c r="G1570" s="215" t="s">
        <v>15618</v>
      </c>
      <c r="H1570" s="355" t="s">
        <v>15618</v>
      </c>
      <c r="I1570" s="356" t="s">
        <v>15618</v>
      </c>
      <c r="J1570" s="356" t="s">
        <v>15618</v>
      </c>
      <c r="K1570" s="357"/>
      <c r="L1570" s="357"/>
      <c r="M1570" s="357"/>
      <c r="N1570" s="357"/>
      <c r="O1570" s="357"/>
      <c r="P1570" s="358"/>
      <c r="Q1570" s="35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si="223"/>
        <v>0</v>
      </c>
      <c r="Y1570" s="271"/>
      <c r="Z1570" s="271"/>
      <c r="AB1570" s="273" t="str">
        <f t="shared" si="224"/>
        <v/>
      </c>
    </row>
    <row r="1571" spans="1:28" s="272" customFormat="1" ht="20.399999999999999">
      <c r="A1571" s="214"/>
      <c r="B1571" s="215" t="s">
        <v>15618</v>
      </c>
      <c r="C1571" s="354" t="s">
        <v>15618</v>
      </c>
      <c r="D1571" s="278"/>
      <c r="E1571" s="215" t="s">
        <v>15618</v>
      </c>
      <c r="F1571" s="215" t="s">
        <v>15618</v>
      </c>
      <c r="G1571" s="215" t="s">
        <v>15618</v>
      </c>
      <c r="H1571" s="355" t="s">
        <v>15618</v>
      </c>
      <c r="I1571" s="356" t="s">
        <v>15618</v>
      </c>
      <c r="J1571" s="356" t="s">
        <v>15618</v>
      </c>
      <c r="K1571" s="357"/>
      <c r="L1571" s="357"/>
      <c r="M1571" s="357"/>
      <c r="N1571" s="357"/>
      <c r="O1571" s="357"/>
      <c r="P1571" s="358"/>
      <c r="Q1571" s="35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si="223"/>
        <v>0</v>
      </c>
      <c r="Y1571" s="271"/>
      <c r="Z1571" s="271"/>
      <c r="AB1571" s="273" t="str">
        <f t="shared" si="224"/>
        <v/>
      </c>
    </row>
    <row r="1572" spans="1:28" s="272" customFormat="1" ht="20.399999999999999">
      <c r="A1572" s="214"/>
      <c r="B1572" s="215" t="s">
        <v>15618</v>
      </c>
      <c r="C1572" s="354" t="s">
        <v>15618</v>
      </c>
      <c r="D1572" s="278"/>
      <c r="E1572" s="215" t="s">
        <v>15618</v>
      </c>
      <c r="F1572" s="215" t="s">
        <v>15618</v>
      </c>
      <c r="G1572" s="215" t="s">
        <v>15618</v>
      </c>
      <c r="H1572" s="355" t="s">
        <v>15618</v>
      </c>
      <c r="I1572" s="356" t="s">
        <v>15618</v>
      </c>
      <c r="J1572" s="356" t="s">
        <v>15618</v>
      </c>
      <c r="K1572" s="357"/>
      <c r="L1572" s="357"/>
      <c r="M1572" s="357"/>
      <c r="N1572" s="357"/>
      <c r="O1572" s="357"/>
      <c r="P1572" s="358"/>
      <c r="Q1572" s="35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si="223"/>
        <v>0</v>
      </c>
      <c r="Y1572" s="271"/>
      <c r="Z1572" s="271"/>
      <c r="AB1572" s="273" t="str">
        <f t="shared" si="224"/>
        <v/>
      </c>
    </row>
    <row r="1573" spans="1:28" s="272" customFormat="1" ht="20.399999999999999">
      <c r="A1573" s="214"/>
      <c r="B1573" s="215" t="s">
        <v>15618</v>
      </c>
      <c r="C1573" s="354" t="s">
        <v>15618</v>
      </c>
      <c r="D1573" s="278"/>
      <c r="E1573" s="215" t="s">
        <v>15618</v>
      </c>
      <c r="F1573" s="215" t="s">
        <v>15618</v>
      </c>
      <c r="G1573" s="215" t="s">
        <v>15618</v>
      </c>
      <c r="H1573" s="355" t="s">
        <v>15618</v>
      </c>
      <c r="I1573" s="356" t="s">
        <v>15618</v>
      </c>
      <c r="J1573" s="356" t="s">
        <v>15618</v>
      </c>
      <c r="K1573" s="357"/>
      <c r="L1573" s="357"/>
      <c r="M1573" s="357"/>
      <c r="N1573" s="357"/>
      <c r="O1573" s="357"/>
      <c r="P1573" s="358"/>
      <c r="Q1573" s="35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si="223"/>
        <v>0</v>
      </c>
      <c r="Y1573" s="271"/>
      <c r="Z1573" s="271"/>
      <c r="AB1573" s="273" t="str">
        <f t="shared" si="224"/>
        <v/>
      </c>
    </row>
    <row r="1574" spans="1:28" s="272" customFormat="1" ht="20.399999999999999">
      <c r="A1574" s="214"/>
      <c r="B1574" s="215" t="s">
        <v>15618</v>
      </c>
      <c r="C1574" s="354" t="s">
        <v>15618</v>
      </c>
      <c r="D1574" s="278"/>
      <c r="E1574" s="215" t="s">
        <v>15618</v>
      </c>
      <c r="F1574" s="215" t="s">
        <v>15618</v>
      </c>
      <c r="G1574" s="215" t="s">
        <v>15618</v>
      </c>
      <c r="H1574" s="355" t="s">
        <v>15618</v>
      </c>
      <c r="I1574" s="356" t="s">
        <v>15618</v>
      </c>
      <c r="J1574" s="356" t="s">
        <v>15618</v>
      </c>
      <c r="K1574" s="357"/>
      <c r="L1574" s="357"/>
      <c r="M1574" s="357"/>
      <c r="N1574" s="357"/>
      <c r="O1574" s="357"/>
      <c r="P1574" s="358"/>
      <c r="Q1574" s="35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si="223"/>
        <v>0</v>
      </c>
      <c r="Y1574" s="271"/>
      <c r="Z1574" s="271"/>
      <c r="AB1574" s="273" t="str">
        <f t="shared" si="224"/>
        <v/>
      </c>
    </row>
    <row r="1575" spans="1:28" s="272" customFormat="1" ht="20.399999999999999">
      <c r="A1575" s="214"/>
      <c r="B1575" s="215" t="s">
        <v>15618</v>
      </c>
      <c r="C1575" s="354" t="s">
        <v>15618</v>
      </c>
      <c r="D1575" s="278"/>
      <c r="E1575" s="215" t="s">
        <v>15618</v>
      </c>
      <c r="F1575" s="215" t="s">
        <v>15618</v>
      </c>
      <c r="G1575" s="215" t="s">
        <v>15618</v>
      </c>
      <c r="H1575" s="355" t="s">
        <v>15618</v>
      </c>
      <c r="I1575" s="356" t="s">
        <v>15618</v>
      </c>
      <c r="J1575" s="356" t="s">
        <v>15618</v>
      </c>
      <c r="K1575" s="357"/>
      <c r="L1575" s="357"/>
      <c r="M1575" s="357"/>
      <c r="N1575" s="357"/>
      <c r="O1575" s="357"/>
      <c r="P1575" s="358"/>
      <c r="Q1575" s="35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si="223"/>
        <v>0</v>
      </c>
      <c r="Y1575" s="271"/>
      <c r="Z1575" s="271"/>
      <c r="AB1575" s="273" t="str">
        <f t="shared" si="224"/>
        <v/>
      </c>
    </row>
    <row r="1576" spans="1:28" s="272" customFormat="1" ht="20.399999999999999">
      <c r="A1576" s="214"/>
      <c r="B1576" s="215" t="s">
        <v>15618</v>
      </c>
      <c r="C1576" s="354" t="s">
        <v>15618</v>
      </c>
      <c r="D1576" s="278"/>
      <c r="E1576" s="215" t="s">
        <v>15618</v>
      </c>
      <c r="F1576" s="215" t="s">
        <v>15618</v>
      </c>
      <c r="G1576" s="215" t="s">
        <v>15618</v>
      </c>
      <c r="H1576" s="355" t="s">
        <v>15618</v>
      </c>
      <c r="I1576" s="356" t="s">
        <v>15618</v>
      </c>
      <c r="J1576" s="356" t="s">
        <v>15618</v>
      </c>
      <c r="K1576" s="357"/>
      <c r="L1576" s="357"/>
      <c r="M1576" s="357"/>
      <c r="N1576" s="357"/>
      <c r="O1576" s="357"/>
      <c r="P1576" s="358"/>
      <c r="Q1576" s="35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si="223"/>
        <v>0</v>
      </c>
      <c r="Y1576" s="271"/>
      <c r="Z1576" s="271"/>
      <c r="AB1576" s="273" t="str">
        <f t="shared" si="224"/>
        <v/>
      </c>
    </row>
    <row r="1577" spans="1:28" s="272" customFormat="1" ht="20.399999999999999">
      <c r="A1577" s="214"/>
      <c r="B1577" s="215" t="s">
        <v>15618</v>
      </c>
      <c r="C1577" s="354" t="s">
        <v>15618</v>
      </c>
      <c r="D1577" s="278"/>
      <c r="E1577" s="215" t="s">
        <v>15618</v>
      </c>
      <c r="F1577" s="215" t="s">
        <v>15618</v>
      </c>
      <c r="G1577" s="215" t="s">
        <v>15618</v>
      </c>
      <c r="H1577" s="355" t="s">
        <v>15618</v>
      </c>
      <c r="I1577" s="356" t="s">
        <v>15618</v>
      </c>
      <c r="J1577" s="356" t="s">
        <v>15618</v>
      </c>
      <c r="K1577" s="357"/>
      <c r="L1577" s="357"/>
      <c r="M1577" s="357"/>
      <c r="N1577" s="357"/>
      <c r="O1577" s="357"/>
      <c r="P1577" s="358"/>
      <c r="Q1577" s="35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si="223"/>
        <v>0</v>
      </c>
      <c r="Y1577" s="271"/>
      <c r="Z1577" s="271"/>
      <c r="AB1577" s="273" t="str">
        <f t="shared" si="224"/>
        <v/>
      </c>
    </row>
    <row r="1578" spans="1:28" s="272" customFormat="1" ht="20.399999999999999">
      <c r="A1578" s="214"/>
      <c r="B1578" s="215" t="s">
        <v>15618</v>
      </c>
      <c r="C1578" s="354" t="s">
        <v>15618</v>
      </c>
      <c r="D1578" s="278"/>
      <c r="E1578" s="215" t="s">
        <v>15618</v>
      </c>
      <c r="F1578" s="215" t="s">
        <v>15618</v>
      </c>
      <c r="G1578" s="215" t="s">
        <v>15618</v>
      </c>
      <c r="H1578" s="355" t="s">
        <v>15618</v>
      </c>
      <c r="I1578" s="356" t="s">
        <v>15618</v>
      </c>
      <c r="J1578" s="356" t="s">
        <v>15618</v>
      </c>
      <c r="K1578" s="357"/>
      <c r="L1578" s="357"/>
      <c r="M1578" s="357"/>
      <c r="N1578" s="357"/>
      <c r="O1578" s="357"/>
      <c r="P1578" s="358"/>
      <c r="Q1578" s="35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si="223"/>
        <v>0</v>
      </c>
      <c r="Y1578" s="271"/>
      <c r="Z1578" s="271"/>
      <c r="AB1578" s="273" t="str">
        <f t="shared" si="224"/>
        <v/>
      </c>
    </row>
    <row r="1579" spans="1:28" s="272" customFormat="1" ht="20.399999999999999">
      <c r="A1579" s="214"/>
      <c r="B1579" s="215" t="s">
        <v>15618</v>
      </c>
      <c r="C1579" s="354" t="s">
        <v>15618</v>
      </c>
      <c r="D1579" s="278"/>
      <c r="E1579" s="215" t="s">
        <v>15618</v>
      </c>
      <c r="F1579" s="215" t="s">
        <v>15618</v>
      </c>
      <c r="G1579" s="215" t="s">
        <v>15618</v>
      </c>
      <c r="H1579" s="355" t="s">
        <v>15618</v>
      </c>
      <c r="I1579" s="356" t="s">
        <v>15618</v>
      </c>
      <c r="J1579" s="356" t="s">
        <v>15618</v>
      </c>
      <c r="K1579" s="357"/>
      <c r="L1579" s="357"/>
      <c r="M1579" s="357"/>
      <c r="N1579" s="357"/>
      <c r="O1579" s="357"/>
      <c r="P1579" s="358"/>
      <c r="Q1579" s="35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si="223"/>
        <v>0</v>
      </c>
      <c r="Y1579" s="271"/>
      <c r="Z1579" s="271"/>
      <c r="AB1579" s="273" t="str">
        <f t="shared" si="224"/>
        <v/>
      </c>
    </row>
    <row r="1580" spans="1:28" s="272" customFormat="1" ht="20.399999999999999">
      <c r="A1580" s="214"/>
      <c r="B1580" s="215" t="s">
        <v>15618</v>
      </c>
      <c r="C1580" s="354" t="s">
        <v>15618</v>
      </c>
      <c r="D1580" s="278"/>
      <c r="E1580" s="215" t="s">
        <v>15618</v>
      </c>
      <c r="F1580" s="215" t="s">
        <v>15618</v>
      </c>
      <c r="G1580" s="215" t="s">
        <v>15618</v>
      </c>
      <c r="H1580" s="355" t="s">
        <v>15618</v>
      </c>
      <c r="I1580" s="356" t="s">
        <v>15618</v>
      </c>
      <c r="J1580" s="356" t="s">
        <v>15618</v>
      </c>
      <c r="K1580" s="357"/>
      <c r="L1580" s="357"/>
      <c r="M1580" s="357"/>
      <c r="N1580" s="357"/>
      <c r="O1580" s="357"/>
      <c r="P1580" s="358"/>
      <c r="Q1580" s="35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si="223"/>
        <v>0</v>
      </c>
      <c r="Y1580" s="271"/>
      <c r="Z1580" s="271"/>
      <c r="AB1580" s="273" t="str">
        <f t="shared" si="224"/>
        <v/>
      </c>
    </row>
    <row r="1581" spans="1:28" s="272" customFormat="1" ht="20.399999999999999">
      <c r="A1581" s="214"/>
      <c r="B1581" s="215" t="s">
        <v>15618</v>
      </c>
      <c r="C1581" s="354" t="s">
        <v>15618</v>
      </c>
      <c r="D1581" s="278"/>
      <c r="E1581" s="215" t="s">
        <v>15618</v>
      </c>
      <c r="F1581" s="215" t="s">
        <v>15618</v>
      </c>
      <c r="G1581" s="215" t="s">
        <v>15618</v>
      </c>
      <c r="H1581" s="355" t="s">
        <v>15618</v>
      </c>
      <c r="I1581" s="356" t="s">
        <v>15618</v>
      </c>
      <c r="J1581" s="356" t="s">
        <v>15618</v>
      </c>
      <c r="K1581" s="357"/>
      <c r="L1581" s="357"/>
      <c r="M1581" s="357"/>
      <c r="N1581" s="357"/>
      <c r="O1581" s="357"/>
      <c r="P1581" s="358"/>
      <c r="Q1581" s="35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si="223"/>
        <v>0</v>
      </c>
      <c r="Y1581" s="271"/>
      <c r="Z1581" s="271"/>
      <c r="AB1581" s="273" t="str">
        <f t="shared" si="224"/>
        <v/>
      </c>
    </row>
    <row r="1582" spans="1:28" s="272" customFormat="1" ht="20.399999999999999">
      <c r="A1582" s="214"/>
      <c r="B1582" s="215" t="s">
        <v>15618</v>
      </c>
      <c r="C1582" s="354" t="s">
        <v>15618</v>
      </c>
      <c r="D1582" s="278"/>
      <c r="E1582" s="215" t="s">
        <v>15618</v>
      </c>
      <c r="F1582" s="215" t="s">
        <v>15618</v>
      </c>
      <c r="G1582" s="215" t="s">
        <v>15618</v>
      </c>
      <c r="H1582" s="355" t="s">
        <v>15618</v>
      </c>
      <c r="I1582" s="356" t="s">
        <v>15618</v>
      </c>
      <c r="J1582" s="356" t="s">
        <v>15618</v>
      </c>
      <c r="K1582" s="357"/>
      <c r="L1582" s="357"/>
      <c r="M1582" s="357"/>
      <c r="N1582" s="357"/>
      <c r="O1582" s="357"/>
      <c r="P1582" s="358"/>
      <c r="Q1582" s="35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si="223"/>
        <v>0</v>
      </c>
      <c r="Y1582" s="271"/>
      <c r="Z1582" s="271"/>
      <c r="AB1582" s="273" t="str">
        <f t="shared" si="224"/>
        <v/>
      </c>
    </row>
    <row r="1583" spans="1:28" s="272" customFormat="1" ht="20.399999999999999">
      <c r="A1583" s="214"/>
      <c r="B1583" s="215" t="s">
        <v>15618</v>
      </c>
      <c r="C1583" s="354" t="s">
        <v>15618</v>
      </c>
      <c r="D1583" s="278"/>
      <c r="E1583" s="215" t="s">
        <v>15618</v>
      </c>
      <c r="F1583" s="215" t="s">
        <v>15618</v>
      </c>
      <c r="G1583" s="215" t="s">
        <v>15618</v>
      </c>
      <c r="H1583" s="355" t="s">
        <v>15618</v>
      </c>
      <c r="I1583" s="356" t="s">
        <v>15618</v>
      </c>
      <c r="J1583" s="356" t="s">
        <v>15618</v>
      </c>
      <c r="K1583" s="357"/>
      <c r="L1583" s="357"/>
      <c r="M1583" s="357"/>
      <c r="N1583" s="357"/>
      <c r="O1583" s="357"/>
      <c r="P1583" s="358"/>
      <c r="Q1583" s="35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si="223"/>
        <v>0</v>
      </c>
      <c r="Y1583" s="271"/>
      <c r="Z1583" s="271"/>
      <c r="AB1583" s="273" t="str">
        <f t="shared" si="224"/>
        <v/>
      </c>
    </row>
    <row r="1584" spans="1:28" s="272" customFormat="1" ht="20.399999999999999">
      <c r="A1584" s="214"/>
      <c r="B1584" s="215" t="s">
        <v>15618</v>
      </c>
      <c r="C1584" s="354" t="s">
        <v>15618</v>
      </c>
      <c r="D1584" s="278"/>
      <c r="E1584" s="215" t="s">
        <v>15618</v>
      </c>
      <c r="F1584" s="215" t="s">
        <v>15618</v>
      </c>
      <c r="G1584" s="215" t="s">
        <v>15618</v>
      </c>
      <c r="H1584" s="355" t="s">
        <v>15618</v>
      </c>
      <c r="I1584" s="356" t="s">
        <v>15618</v>
      </c>
      <c r="J1584" s="356" t="s">
        <v>15618</v>
      </c>
      <c r="K1584" s="357"/>
      <c r="L1584" s="357"/>
      <c r="M1584" s="357"/>
      <c r="N1584" s="357"/>
      <c r="O1584" s="357"/>
      <c r="P1584" s="358"/>
      <c r="Q1584" s="35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si="223"/>
        <v>0</v>
      </c>
      <c r="Y1584" s="271"/>
      <c r="Z1584" s="271"/>
      <c r="AB1584" s="273" t="str">
        <f t="shared" si="224"/>
        <v/>
      </c>
    </row>
    <row r="1585" spans="1:28" s="272" customFormat="1" ht="20.399999999999999">
      <c r="A1585" s="214"/>
      <c r="B1585" s="215" t="s">
        <v>15618</v>
      </c>
      <c r="C1585" s="354" t="s">
        <v>15618</v>
      </c>
      <c r="D1585" s="278"/>
      <c r="E1585" s="215" t="s">
        <v>15618</v>
      </c>
      <c r="F1585" s="215" t="s">
        <v>15618</v>
      </c>
      <c r="G1585" s="215" t="s">
        <v>15618</v>
      </c>
      <c r="H1585" s="355" t="s">
        <v>15618</v>
      </c>
      <c r="I1585" s="356" t="s">
        <v>15618</v>
      </c>
      <c r="J1585" s="356" t="s">
        <v>15618</v>
      </c>
      <c r="K1585" s="357"/>
      <c r="L1585" s="357"/>
      <c r="M1585" s="357"/>
      <c r="N1585" s="357"/>
      <c r="O1585" s="357"/>
      <c r="P1585" s="358"/>
      <c r="Q1585" s="35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si="223"/>
        <v>0</v>
      </c>
      <c r="Y1585" s="271"/>
      <c r="Z1585" s="271"/>
      <c r="AB1585" s="273" t="str">
        <f t="shared" si="224"/>
        <v/>
      </c>
    </row>
    <row r="1586" spans="1:28" s="272" customFormat="1" ht="20.399999999999999">
      <c r="A1586" s="214"/>
      <c r="B1586" s="215" t="s">
        <v>15618</v>
      </c>
      <c r="C1586" s="354" t="s">
        <v>15618</v>
      </c>
      <c r="D1586" s="278"/>
      <c r="E1586" s="215" t="s">
        <v>15618</v>
      </c>
      <c r="F1586" s="215" t="s">
        <v>15618</v>
      </c>
      <c r="G1586" s="215" t="s">
        <v>15618</v>
      </c>
      <c r="H1586" s="355" t="s">
        <v>15618</v>
      </c>
      <c r="I1586" s="356" t="s">
        <v>15618</v>
      </c>
      <c r="J1586" s="356" t="s">
        <v>15618</v>
      </c>
      <c r="K1586" s="357"/>
      <c r="L1586" s="357"/>
      <c r="M1586" s="357"/>
      <c r="N1586" s="357"/>
      <c r="O1586" s="357"/>
      <c r="P1586" s="358"/>
      <c r="Q1586" s="35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si="223"/>
        <v>0</v>
      </c>
      <c r="Y1586" s="271"/>
      <c r="Z1586" s="271"/>
      <c r="AB1586" s="273" t="str">
        <f t="shared" si="224"/>
        <v/>
      </c>
    </row>
    <row r="1587" spans="1:28" s="272" customFormat="1" ht="20.399999999999999">
      <c r="A1587" s="214"/>
      <c r="B1587" s="215" t="s">
        <v>15618</v>
      </c>
      <c r="C1587" s="354" t="s">
        <v>15618</v>
      </c>
      <c r="D1587" s="278"/>
      <c r="E1587" s="215" t="s">
        <v>15618</v>
      </c>
      <c r="F1587" s="215" t="s">
        <v>15618</v>
      </c>
      <c r="G1587" s="215" t="s">
        <v>15618</v>
      </c>
      <c r="H1587" s="355" t="s">
        <v>15618</v>
      </c>
      <c r="I1587" s="356" t="s">
        <v>15618</v>
      </c>
      <c r="J1587" s="356" t="s">
        <v>15618</v>
      </c>
      <c r="K1587" s="357"/>
      <c r="L1587" s="357"/>
      <c r="M1587" s="357"/>
      <c r="N1587" s="357"/>
      <c r="O1587" s="357"/>
      <c r="P1587" s="358"/>
      <c r="Q1587" s="35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si="223"/>
        <v>0</v>
      </c>
      <c r="Y1587" s="271"/>
      <c r="Z1587" s="271"/>
      <c r="AB1587" s="273" t="str">
        <f t="shared" si="224"/>
        <v/>
      </c>
    </row>
    <row r="1588" spans="1:28" s="272" customFormat="1" ht="20.399999999999999">
      <c r="A1588" s="214"/>
      <c r="B1588" s="215" t="s">
        <v>15618</v>
      </c>
      <c r="C1588" s="354" t="s">
        <v>15618</v>
      </c>
      <c r="D1588" s="278"/>
      <c r="E1588" s="215" t="s">
        <v>15618</v>
      </c>
      <c r="F1588" s="215" t="s">
        <v>15618</v>
      </c>
      <c r="G1588" s="215" t="s">
        <v>15618</v>
      </c>
      <c r="H1588" s="355" t="s">
        <v>15618</v>
      </c>
      <c r="I1588" s="356" t="s">
        <v>15618</v>
      </c>
      <c r="J1588" s="356" t="s">
        <v>15618</v>
      </c>
      <c r="K1588" s="357"/>
      <c r="L1588" s="357"/>
      <c r="M1588" s="357"/>
      <c r="N1588" s="357"/>
      <c r="O1588" s="357"/>
      <c r="P1588" s="358"/>
      <c r="Q1588" s="35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si="223"/>
        <v>0</v>
      </c>
      <c r="Y1588" s="271"/>
      <c r="Z1588" s="271"/>
      <c r="AB1588" s="273" t="str">
        <f t="shared" si="224"/>
        <v/>
      </c>
    </row>
    <row r="1589" spans="1:28" s="272" customFormat="1" ht="20.399999999999999">
      <c r="A1589" s="214"/>
      <c r="B1589" s="215" t="s">
        <v>15618</v>
      </c>
      <c r="C1589" s="354" t="s">
        <v>15618</v>
      </c>
      <c r="D1589" s="278"/>
      <c r="E1589" s="215" t="s">
        <v>15618</v>
      </c>
      <c r="F1589" s="215" t="s">
        <v>15618</v>
      </c>
      <c r="G1589" s="215" t="s">
        <v>15618</v>
      </c>
      <c r="H1589" s="355" t="s">
        <v>15618</v>
      </c>
      <c r="I1589" s="356" t="s">
        <v>15618</v>
      </c>
      <c r="J1589" s="356" t="s">
        <v>15618</v>
      </c>
      <c r="K1589" s="357"/>
      <c r="L1589" s="357"/>
      <c r="M1589" s="357"/>
      <c r="N1589" s="357"/>
      <c r="O1589" s="357"/>
      <c r="P1589" s="358"/>
      <c r="Q1589" s="35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si="223"/>
        <v>0</v>
      </c>
      <c r="Y1589" s="271"/>
      <c r="Z1589" s="271"/>
      <c r="AB1589" s="273" t="str">
        <f t="shared" si="224"/>
        <v/>
      </c>
    </row>
    <row r="1590" spans="1:28" s="272" customFormat="1" ht="20.399999999999999">
      <c r="A1590" s="214"/>
      <c r="B1590" s="215" t="s">
        <v>15618</v>
      </c>
      <c r="C1590" s="354" t="s">
        <v>15618</v>
      </c>
      <c r="D1590" s="278"/>
      <c r="E1590" s="215" t="s">
        <v>15618</v>
      </c>
      <c r="F1590" s="215" t="s">
        <v>15618</v>
      </c>
      <c r="G1590" s="215" t="s">
        <v>15618</v>
      </c>
      <c r="H1590" s="355" t="s">
        <v>15618</v>
      </c>
      <c r="I1590" s="356" t="s">
        <v>15618</v>
      </c>
      <c r="J1590" s="356" t="s">
        <v>15618</v>
      </c>
      <c r="K1590" s="357"/>
      <c r="L1590" s="357"/>
      <c r="M1590" s="357"/>
      <c r="N1590" s="357"/>
      <c r="O1590" s="357"/>
      <c r="P1590" s="358"/>
      <c r="Q1590" s="35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si="223"/>
        <v>0</v>
      </c>
      <c r="Y1590" s="271"/>
      <c r="Z1590" s="271"/>
      <c r="AB1590" s="273" t="str">
        <f t="shared" si="224"/>
        <v/>
      </c>
    </row>
    <row r="1591" spans="1:28" s="272" customFormat="1" ht="20.399999999999999">
      <c r="A1591" s="214"/>
      <c r="B1591" s="215" t="s">
        <v>15618</v>
      </c>
      <c r="C1591" s="354" t="s">
        <v>15618</v>
      </c>
      <c r="D1591" s="278"/>
      <c r="E1591" s="215" t="s">
        <v>15618</v>
      </c>
      <c r="F1591" s="215" t="s">
        <v>15618</v>
      </c>
      <c r="G1591" s="215" t="s">
        <v>15618</v>
      </c>
      <c r="H1591" s="355" t="s">
        <v>15618</v>
      </c>
      <c r="I1591" s="356" t="s">
        <v>15618</v>
      </c>
      <c r="J1591" s="356" t="s">
        <v>15618</v>
      </c>
      <c r="K1591" s="357"/>
      <c r="L1591" s="357"/>
      <c r="M1591" s="357"/>
      <c r="N1591" s="357"/>
      <c r="O1591" s="357"/>
      <c r="P1591" s="358"/>
      <c r="Q1591" s="35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si="223"/>
        <v>0</v>
      </c>
      <c r="Y1591" s="271"/>
      <c r="Z1591" s="271"/>
      <c r="AB1591" s="273" t="str">
        <f t="shared" si="224"/>
        <v/>
      </c>
    </row>
    <row r="1592" spans="1:28" s="272" customFormat="1" ht="20.399999999999999">
      <c r="A1592" s="214"/>
      <c r="B1592" s="215" t="s">
        <v>15618</v>
      </c>
      <c r="C1592" s="354" t="s">
        <v>15618</v>
      </c>
      <c r="D1592" s="278"/>
      <c r="E1592" s="215" t="s">
        <v>15618</v>
      </c>
      <c r="F1592" s="215" t="s">
        <v>15618</v>
      </c>
      <c r="G1592" s="215" t="s">
        <v>15618</v>
      </c>
      <c r="H1592" s="355" t="s">
        <v>15618</v>
      </c>
      <c r="I1592" s="356" t="s">
        <v>15618</v>
      </c>
      <c r="J1592" s="356" t="s">
        <v>15618</v>
      </c>
      <c r="K1592" s="357"/>
      <c r="L1592" s="357"/>
      <c r="M1592" s="357"/>
      <c r="N1592" s="357"/>
      <c r="O1592" s="357"/>
      <c r="P1592" s="358"/>
      <c r="Q1592" s="35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si="223"/>
        <v>0</v>
      </c>
      <c r="Y1592" s="271"/>
      <c r="Z1592" s="271"/>
      <c r="AB1592" s="273" t="str">
        <f t="shared" si="224"/>
        <v/>
      </c>
    </row>
    <row r="1593" spans="1:28" s="272" customFormat="1" ht="20.399999999999999">
      <c r="A1593" s="214"/>
      <c r="B1593" s="215" t="s">
        <v>15618</v>
      </c>
      <c r="C1593" s="354" t="s">
        <v>15618</v>
      </c>
      <c r="D1593" s="278"/>
      <c r="E1593" s="215" t="s">
        <v>15618</v>
      </c>
      <c r="F1593" s="215" t="s">
        <v>15618</v>
      </c>
      <c r="G1593" s="215" t="s">
        <v>15618</v>
      </c>
      <c r="H1593" s="355" t="s">
        <v>15618</v>
      </c>
      <c r="I1593" s="356" t="s">
        <v>15618</v>
      </c>
      <c r="J1593" s="356" t="s">
        <v>15618</v>
      </c>
      <c r="K1593" s="357"/>
      <c r="L1593" s="357"/>
      <c r="M1593" s="357"/>
      <c r="N1593" s="357"/>
      <c r="O1593" s="357"/>
      <c r="P1593" s="358"/>
      <c r="Q1593" s="35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si="223"/>
        <v>0</v>
      </c>
      <c r="Y1593" s="271"/>
      <c r="Z1593" s="271"/>
      <c r="AB1593" s="273" t="str">
        <f t="shared" si="224"/>
        <v/>
      </c>
    </row>
    <row r="1594" spans="1:28" s="272" customFormat="1" ht="20.399999999999999">
      <c r="A1594" s="214"/>
      <c r="B1594" s="215" t="s">
        <v>15618</v>
      </c>
      <c r="C1594" s="354" t="s">
        <v>15618</v>
      </c>
      <c r="D1594" s="278"/>
      <c r="E1594" s="215" t="s">
        <v>15618</v>
      </c>
      <c r="F1594" s="215" t="s">
        <v>15618</v>
      </c>
      <c r="G1594" s="215" t="s">
        <v>15618</v>
      </c>
      <c r="H1594" s="355" t="s">
        <v>15618</v>
      </c>
      <c r="I1594" s="356" t="s">
        <v>15618</v>
      </c>
      <c r="J1594" s="356" t="s">
        <v>15618</v>
      </c>
      <c r="K1594" s="357"/>
      <c r="L1594" s="357"/>
      <c r="M1594" s="357"/>
      <c r="N1594" s="357"/>
      <c r="O1594" s="357"/>
      <c r="P1594" s="358"/>
      <c r="Q1594" s="359"/>
      <c r="R1594" s="215" t="str">
        <f ca="1">IF(ISERROR($V1594),"",OFFSET('Smelter Look-up'!$C$4,$V1594-4,0)&amp;"")</f>
        <v/>
      </c>
      <c r="S1594" s="222" t="str">
        <f t="shared" ref="S1594" ca="1" si="225">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 si="226">IF(AND(C1594="Smelter not listed",OR(LEN(D1594)=0,LEN(E1594)=0)),1,0)</f>
        <v>0</v>
      </c>
      <c r="Y1594" s="271"/>
      <c r="Z1594" s="271"/>
      <c r="AB1594" s="273" t="str">
        <f t="shared" ref="AB1594" si="227">B1594&amp;C1594</f>
        <v/>
      </c>
    </row>
    <row r="1595" spans="1:28" s="272" customFormat="1" ht="20.399999999999999">
      <c r="A1595" s="214"/>
      <c r="B1595" s="215" t="s">
        <v>15618</v>
      </c>
      <c r="C1595" s="354" t="s">
        <v>15618</v>
      </c>
      <c r="D1595" s="278"/>
      <c r="E1595" s="215" t="s">
        <v>15618</v>
      </c>
      <c r="F1595" s="215" t="s">
        <v>15618</v>
      </c>
      <c r="G1595" s="215" t="s">
        <v>15618</v>
      </c>
      <c r="H1595" s="355" t="s">
        <v>15618</v>
      </c>
      <c r="I1595" s="356" t="s">
        <v>15618</v>
      </c>
      <c r="J1595" s="356" t="s">
        <v>15618</v>
      </c>
      <c r="K1595" s="357"/>
      <c r="L1595" s="357"/>
      <c r="M1595" s="357"/>
      <c r="N1595" s="357"/>
      <c r="O1595" s="357"/>
      <c r="P1595" s="358"/>
      <c r="Q1595" s="359"/>
      <c r="R1595" s="215" t="str">
        <f ca="1">IF(ISERROR($V1595),"",OFFSET('Smelter Look-up'!$C$4,$V1595-4,0)&amp;"")</f>
        <v/>
      </c>
      <c r="S1595" s="222" t="str">
        <f t="shared" ref="S1595:S1626" ca="1" si="228">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X1626" si="229">IF(AND(C1595="Smelter not listed",OR(LEN(D1595)=0,LEN(E1595)=0)),1,0)</f>
        <v>0</v>
      </c>
      <c r="Y1595" s="271"/>
      <c r="Z1595" s="271"/>
      <c r="AB1595" s="273" t="str">
        <f t="shared" ref="AB1595:AB1626" si="230">B1595&amp;C1595</f>
        <v/>
      </c>
    </row>
    <row r="1596" spans="1:28" s="272" customFormat="1" ht="20.399999999999999">
      <c r="A1596" s="214"/>
      <c r="B1596" s="215" t="s">
        <v>15618</v>
      </c>
      <c r="C1596" s="354" t="s">
        <v>15618</v>
      </c>
      <c r="D1596" s="278"/>
      <c r="E1596" s="215" t="s">
        <v>15618</v>
      </c>
      <c r="F1596" s="215" t="s">
        <v>15618</v>
      </c>
      <c r="G1596" s="215" t="s">
        <v>15618</v>
      </c>
      <c r="H1596" s="355" t="s">
        <v>15618</v>
      </c>
      <c r="I1596" s="356" t="s">
        <v>15618</v>
      </c>
      <c r="J1596" s="356" t="s">
        <v>15618</v>
      </c>
      <c r="K1596" s="357"/>
      <c r="L1596" s="357"/>
      <c r="M1596" s="357"/>
      <c r="N1596" s="357"/>
      <c r="O1596" s="357"/>
      <c r="P1596" s="358"/>
      <c r="Q1596" s="35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si="229"/>
        <v>0</v>
      </c>
      <c r="Y1596" s="271"/>
      <c r="Z1596" s="271"/>
      <c r="AB1596" s="273" t="str">
        <f t="shared" si="230"/>
        <v/>
      </c>
    </row>
    <row r="1597" spans="1:28" s="272" customFormat="1" ht="20.399999999999999">
      <c r="A1597" s="214"/>
      <c r="B1597" s="215" t="s">
        <v>15618</v>
      </c>
      <c r="C1597" s="354" t="s">
        <v>15618</v>
      </c>
      <c r="D1597" s="278"/>
      <c r="E1597" s="215" t="s">
        <v>15618</v>
      </c>
      <c r="F1597" s="215" t="s">
        <v>15618</v>
      </c>
      <c r="G1597" s="215" t="s">
        <v>15618</v>
      </c>
      <c r="H1597" s="355" t="s">
        <v>15618</v>
      </c>
      <c r="I1597" s="356" t="s">
        <v>15618</v>
      </c>
      <c r="J1597" s="356" t="s">
        <v>15618</v>
      </c>
      <c r="K1597" s="357"/>
      <c r="L1597" s="357"/>
      <c r="M1597" s="357"/>
      <c r="N1597" s="357"/>
      <c r="O1597" s="357"/>
      <c r="P1597" s="358"/>
      <c r="Q1597" s="35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si="229"/>
        <v>0</v>
      </c>
      <c r="Y1597" s="271"/>
      <c r="Z1597" s="271"/>
      <c r="AB1597" s="273" t="str">
        <f t="shared" si="230"/>
        <v/>
      </c>
    </row>
    <row r="1598" spans="1:28" s="272" customFormat="1" ht="20.399999999999999">
      <c r="A1598" s="214"/>
      <c r="B1598" s="215" t="s">
        <v>15618</v>
      </c>
      <c r="C1598" s="354" t="s">
        <v>15618</v>
      </c>
      <c r="D1598" s="278"/>
      <c r="E1598" s="215" t="s">
        <v>15618</v>
      </c>
      <c r="F1598" s="215" t="s">
        <v>15618</v>
      </c>
      <c r="G1598" s="215" t="s">
        <v>15618</v>
      </c>
      <c r="H1598" s="355" t="s">
        <v>15618</v>
      </c>
      <c r="I1598" s="356" t="s">
        <v>15618</v>
      </c>
      <c r="J1598" s="356" t="s">
        <v>15618</v>
      </c>
      <c r="K1598" s="357"/>
      <c r="L1598" s="357"/>
      <c r="M1598" s="357"/>
      <c r="N1598" s="357"/>
      <c r="O1598" s="357"/>
      <c r="P1598" s="358"/>
      <c r="Q1598" s="35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si="229"/>
        <v>0</v>
      </c>
      <c r="Y1598" s="271"/>
      <c r="Z1598" s="271"/>
      <c r="AB1598" s="273" t="str">
        <f t="shared" si="230"/>
        <v/>
      </c>
    </row>
    <row r="1599" spans="1:28" s="272" customFormat="1" ht="20.399999999999999">
      <c r="A1599" s="214"/>
      <c r="B1599" s="215" t="s">
        <v>15618</v>
      </c>
      <c r="C1599" s="354" t="s">
        <v>15618</v>
      </c>
      <c r="D1599" s="278"/>
      <c r="E1599" s="215" t="s">
        <v>15618</v>
      </c>
      <c r="F1599" s="215" t="s">
        <v>15618</v>
      </c>
      <c r="G1599" s="215" t="s">
        <v>15618</v>
      </c>
      <c r="H1599" s="355" t="s">
        <v>15618</v>
      </c>
      <c r="I1599" s="356" t="s">
        <v>15618</v>
      </c>
      <c r="J1599" s="356" t="s">
        <v>15618</v>
      </c>
      <c r="K1599" s="357"/>
      <c r="L1599" s="357"/>
      <c r="M1599" s="357"/>
      <c r="N1599" s="357"/>
      <c r="O1599" s="357"/>
      <c r="P1599" s="358"/>
      <c r="Q1599" s="35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si="229"/>
        <v>0</v>
      </c>
      <c r="Y1599" s="271"/>
      <c r="Z1599" s="271"/>
      <c r="AB1599" s="273" t="str">
        <f t="shared" si="230"/>
        <v/>
      </c>
    </row>
    <row r="1600" spans="1:28" s="272" customFormat="1" ht="20.399999999999999">
      <c r="A1600" s="214"/>
      <c r="B1600" s="215" t="s">
        <v>15618</v>
      </c>
      <c r="C1600" s="354" t="s">
        <v>15618</v>
      </c>
      <c r="D1600" s="278"/>
      <c r="E1600" s="215" t="s">
        <v>15618</v>
      </c>
      <c r="F1600" s="215" t="s">
        <v>15618</v>
      </c>
      <c r="G1600" s="215" t="s">
        <v>15618</v>
      </c>
      <c r="H1600" s="355" t="s">
        <v>15618</v>
      </c>
      <c r="I1600" s="356" t="s">
        <v>15618</v>
      </c>
      <c r="J1600" s="356" t="s">
        <v>15618</v>
      </c>
      <c r="K1600" s="357"/>
      <c r="L1600" s="357"/>
      <c r="M1600" s="357"/>
      <c r="N1600" s="357"/>
      <c r="O1600" s="357"/>
      <c r="P1600" s="358"/>
      <c r="Q1600" s="35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si="229"/>
        <v>0</v>
      </c>
      <c r="Y1600" s="271"/>
      <c r="Z1600" s="271"/>
      <c r="AB1600" s="273" t="str">
        <f t="shared" si="230"/>
        <v/>
      </c>
    </row>
    <row r="1601" spans="1:28" s="272" customFormat="1" ht="20.399999999999999">
      <c r="A1601" s="214"/>
      <c r="B1601" s="215" t="s">
        <v>15618</v>
      </c>
      <c r="C1601" s="354" t="s">
        <v>15618</v>
      </c>
      <c r="D1601" s="278"/>
      <c r="E1601" s="215" t="s">
        <v>15618</v>
      </c>
      <c r="F1601" s="215" t="s">
        <v>15618</v>
      </c>
      <c r="G1601" s="215" t="s">
        <v>15618</v>
      </c>
      <c r="H1601" s="355" t="s">
        <v>15618</v>
      </c>
      <c r="I1601" s="356" t="s">
        <v>15618</v>
      </c>
      <c r="J1601" s="356" t="s">
        <v>15618</v>
      </c>
      <c r="K1601" s="357"/>
      <c r="L1601" s="357"/>
      <c r="M1601" s="357"/>
      <c r="N1601" s="357"/>
      <c r="O1601" s="357"/>
      <c r="P1601" s="358"/>
      <c r="Q1601" s="35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si="229"/>
        <v>0</v>
      </c>
      <c r="Y1601" s="271"/>
      <c r="Z1601" s="271"/>
      <c r="AB1601" s="273" t="str">
        <f t="shared" si="230"/>
        <v/>
      </c>
    </row>
    <row r="1602" spans="1:28" s="272" customFormat="1" ht="20.399999999999999">
      <c r="A1602" s="214"/>
      <c r="B1602" s="215" t="s">
        <v>15618</v>
      </c>
      <c r="C1602" s="354" t="s">
        <v>15618</v>
      </c>
      <c r="D1602" s="278"/>
      <c r="E1602" s="215" t="s">
        <v>15618</v>
      </c>
      <c r="F1602" s="215" t="s">
        <v>15618</v>
      </c>
      <c r="G1602" s="215" t="s">
        <v>15618</v>
      </c>
      <c r="H1602" s="355" t="s">
        <v>15618</v>
      </c>
      <c r="I1602" s="356" t="s">
        <v>15618</v>
      </c>
      <c r="J1602" s="356" t="s">
        <v>15618</v>
      </c>
      <c r="K1602" s="357"/>
      <c r="L1602" s="357"/>
      <c r="M1602" s="357"/>
      <c r="N1602" s="357"/>
      <c r="O1602" s="357"/>
      <c r="P1602" s="358"/>
      <c r="Q1602" s="35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si="229"/>
        <v>0</v>
      </c>
      <c r="Y1602" s="271"/>
      <c r="Z1602" s="271"/>
      <c r="AB1602" s="273" t="str">
        <f t="shared" si="230"/>
        <v/>
      </c>
    </row>
    <row r="1603" spans="1:28" s="272" customFormat="1" ht="20.399999999999999">
      <c r="A1603" s="214"/>
      <c r="B1603" s="215" t="s">
        <v>15618</v>
      </c>
      <c r="C1603" s="354" t="s">
        <v>15618</v>
      </c>
      <c r="D1603" s="278"/>
      <c r="E1603" s="215" t="s">
        <v>15618</v>
      </c>
      <c r="F1603" s="215" t="s">
        <v>15618</v>
      </c>
      <c r="G1603" s="215" t="s">
        <v>15618</v>
      </c>
      <c r="H1603" s="355" t="s">
        <v>15618</v>
      </c>
      <c r="I1603" s="356" t="s">
        <v>15618</v>
      </c>
      <c r="J1603" s="356" t="s">
        <v>15618</v>
      </c>
      <c r="K1603" s="357"/>
      <c r="L1603" s="357"/>
      <c r="M1603" s="357"/>
      <c r="N1603" s="357"/>
      <c r="O1603" s="357"/>
      <c r="P1603" s="358"/>
      <c r="Q1603" s="35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si="229"/>
        <v>0</v>
      </c>
      <c r="Y1603" s="271"/>
      <c r="Z1603" s="271"/>
      <c r="AB1603" s="273" t="str">
        <f t="shared" si="230"/>
        <v/>
      </c>
    </row>
    <row r="1604" spans="1:28" s="272" customFormat="1" ht="20.399999999999999">
      <c r="A1604" s="214"/>
      <c r="B1604" s="215" t="s">
        <v>15618</v>
      </c>
      <c r="C1604" s="354" t="s">
        <v>15618</v>
      </c>
      <c r="D1604" s="278"/>
      <c r="E1604" s="215" t="s">
        <v>15618</v>
      </c>
      <c r="F1604" s="215" t="s">
        <v>15618</v>
      </c>
      <c r="G1604" s="215" t="s">
        <v>15618</v>
      </c>
      <c r="H1604" s="355" t="s">
        <v>15618</v>
      </c>
      <c r="I1604" s="356" t="s">
        <v>15618</v>
      </c>
      <c r="J1604" s="356" t="s">
        <v>15618</v>
      </c>
      <c r="K1604" s="357"/>
      <c r="L1604" s="357"/>
      <c r="M1604" s="357"/>
      <c r="N1604" s="357"/>
      <c r="O1604" s="357"/>
      <c r="P1604" s="358"/>
      <c r="Q1604" s="35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si="229"/>
        <v>0</v>
      </c>
      <c r="Y1604" s="271"/>
      <c r="Z1604" s="271"/>
      <c r="AB1604" s="273" t="str">
        <f t="shared" si="230"/>
        <v/>
      </c>
    </row>
    <row r="1605" spans="1:28" s="272" customFormat="1" ht="20.399999999999999">
      <c r="A1605" s="214"/>
      <c r="B1605" s="215" t="s">
        <v>15618</v>
      </c>
      <c r="C1605" s="354" t="s">
        <v>15618</v>
      </c>
      <c r="D1605" s="278"/>
      <c r="E1605" s="215" t="s">
        <v>15618</v>
      </c>
      <c r="F1605" s="215" t="s">
        <v>15618</v>
      </c>
      <c r="G1605" s="215" t="s">
        <v>15618</v>
      </c>
      <c r="H1605" s="355" t="s">
        <v>15618</v>
      </c>
      <c r="I1605" s="356" t="s">
        <v>15618</v>
      </c>
      <c r="J1605" s="356" t="s">
        <v>15618</v>
      </c>
      <c r="K1605" s="357"/>
      <c r="L1605" s="357"/>
      <c r="M1605" s="357"/>
      <c r="N1605" s="357"/>
      <c r="O1605" s="357"/>
      <c r="P1605" s="358"/>
      <c r="Q1605" s="35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si="229"/>
        <v>0</v>
      </c>
      <c r="Y1605" s="271"/>
      <c r="Z1605" s="271"/>
      <c r="AB1605" s="273" t="str">
        <f t="shared" si="230"/>
        <v/>
      </c>
    </row>
    <row r="1606" spans="1:28" s="272" customFormat="1" ht="20.399999999999999">
      <c r="A1606" s="214"/>
      <c r="B1606" s="215" t="s">
        <v>15618</v>
      </c>
      <c r="C1606" s="354" t="s">
        <v>15618</v>
      </c>
      <c r="D1606" s="278"/>
      <c r="E1606" s="215" t="s">
        <v>15618</v>
      </c>
      <c r="F1606" s="215" t="s">
        <v>15618</v>
      </c>
      <c r="G1606" s="215" t="s">
        <v>15618</v>
      </c>
      <c r="H1606" s="355" t="s">
        <v>15618</v>
      </c>
      <c r="I1606" s="356" t="s">
        <v>15618</v>
      </c>
      <c r="J1606" s="356" t="s">
        <v>15618</v>
      </c>
      <c r="K1606" s="357"/>
      <c r="L1606" s="357"/>
      <c r="M1606" s="357"/>
      <c r="N1606" s="357"/>
      <c r="O1606" s="357"/>
      <c r="P1606" s="358"/>
      <c r="Q1606" s="35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si="229"/>
        <v>0</v>
      </c>
      <c r="Y1606" s="271"/>
      <c r="Z1606" s="271"/>
      <c r="AB1606" s="273" t="str">
        <f t="shared" si="230"/>
        <v/>
      </c>
    </row>
    <row r="1607" spans="1:28" s="272" customFormat="1" ht="20.399999999999999">
      <c r="A1607" s="214"/>
      <c r="B1607" s="215" t="s">
        <v>15618</v>
      </c>
      <c r="C1607" s="354" t="s">
        <v>15618</v>
      </c>
      <c r="D1607" s="278"/>
      <c r="E1607" s="215" t="s">
        <v>15618</v>
      </c>
      <c r="F1607" s="215" t="s">
        <v>15618</v>
      </c>
      <c r="G1607" s="215" t="s">
        <v>15618</v>
      </c>
      <c r="H1607" s="355" t="s">
        <v>15618</v>
      </c>
      <c r="I1607" s="356" t="s">
        <v>15618</v>
      </c>
      <c r="J1607" s="356" t="s">
        <v>15618</v>
      </c>
      <c r="K1607" s="357"/>
      <c r="L1607" s="357"/>
      <c r="M1607" s="357"/>
      <c r="N1607" s="357"/>
      <c r="O1607" s="357"/>
      <c r="P1607" s="358"/>
      <c r="Q1607" s="35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si="229"/>
        <v>0</v>
      </c>
      <c r="Y1607" s="271"/>
      <c r="Z1607" s="271"/>
      <c r="AB1607" s="273" t="str">
        <f t="shared" si="230"/>
        <v/>
      </c>
    </row>
    <row r="1608" spans="1:28" s="272" customFormat="1" ht="20.399999999999999">
      <c r="A1608" s="214"/>
      <c r="B1608" s="215" t="s">
        <v>15618</v>
      </c>
      <c r="C1608" s="354" t="s">
        <v>15618</v>
      </c>
      <c r="D1608" s="278"/>
      <c r="E1608" s="215" t="s">
        <v>15618</v>
      </c>
      <c r="F1608" s="215" t="s">
        <v>15618</v>
      </c>
      <c r="G1608" s="215" t="s">
        <v>15618</v>
      </c>
      <c r="H1608" s="355" t="s">
        <v>15618</v>
      </c>
      <c r="I1608" s="356" t="s">
        <v>15618</v>
      </c>
      <c r="J1608" s="356" t="s">
        <v>15618</v>
      </c>
      <c r="K1608" s="357"/>
      <c r="L1608" s="357"/>
      <c r="M1608" s="357"/>
      <c r="N1608" s="357"/>
      <c r="O1608" s="357"/>
      <c r="P1608" s="358"/>
      <c r="Q1608" s="35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si="229"/>
        <v>0</v>
      </c>
      <c r="Y1608" s="271"/>
      <c r="Z1608" s="271"/>
      <c r="AB1608" s="273" t="str">
        <f t="shared" si="230"/>
        <v/>
      </c>
    </row>
    <row r="1609" spans="1:28" s="272" customFormat="1" ht="20.399999999999999">
      <c r="A1609" s="214"/>
      <c r="B1609" s="215" t="s">
        <v>15618</v>
      </c>
      <c r="C1609" s="354" t="s">
        <v>15618</v>
      </c>
      <c r="D1609" s="278"/>
      <c r="E1609" s="215" t="s">
        <v>15618</v>
      </c>
      <c r="F1609" s="215" t="s">
        <v>15618</v>
      </c>
      <c r="G1609" s="215" t="s">
        <v>15618</v>
      </c>
      <c r="H1609" s="355" t="s">
        <v>15618</v>
      </c>
      <c r="I1609" s="356" t="s">
        <v>15618</v>
      </c>
      <c r="J1609" s="356" t="s">
        <v>15618</v>
      </c>
      <c r="K1609" s="357"/>
      <c r="L1609" s="357"/>
      <c r="M1609" s="357"/>
      <c r="N1609" s="357"/>
      <c r="O1609" s="357"/>
      <c r="P1609" s="358"/>
      <c r="Q1609" s="35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si="229"/>
        <v>0</v>
      </c>
      <c r="Y1609" s="271"/>
      <c r="Z1609" s="271"/>
      <c r="AB1609" s="273" t="str">
        <f t="shared" si="230"/>
        <v/>
      </c>
    </row>
    <row r="1610" spans="1:28" s="272" customFormat="1" ht="20.399999999999999">
      <c r="A1610" s="214"/>
      <c r="B1610" s="215" t="s">
        <v>15618</v>
      </c>
      <c r="C1610" s="354" t="s">
        <v>15618</v>
      </c>
      <c r="D1610" s="278"/>
      <c r="E1610" s="215" t="s">
        <v>15618</v>
      </c>
      <c r="F1610" s="215" t="s">
        <v>15618</v>
      </c>
      <c r="G1610" s="215" t="s">
        <v>15618</v>
      </c>
      <c r="H1610" s="355" t="s">
        <v>15618</v>
      </c>
      <c r="I1610" s="356" t="s">
        <v>15618</v>
      </c>
      <c r="J1610" s="356" t="s">
        <v>15618</v>
      </c>
      <c r="K1610" s="357"/>
      <c r="L1610" s="357"/>
      <c r="M1610" s="357"/>
      <c r="N1610" s="357"/>
      <c r="O1610" s="357"/>
      <c r="P1610" s="358"/>
      <c r="Q1610" s="35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si="229"/>
        <v>0</v>
      </c>
      <c r="Y1610" s="271"/>
      <c r="Z1610" s="271"/>
      <c r="AB1610" s="273" t="str">
        <f t="shared" si="230"/>
        <v/>
      </c>
    </row>
    <row r="1611" spans="1:28" s="272" customFormat="1" ht="20.399999999999999">
      <c r="A1611" s="214"/>
      <c r="B1611" s="215" t="s">
        <v>15618</v>
      </c>
      <c r="C1611" s="354" t="s">
        <v>15618</v>
      </c>
      <c r="D1611" s="278"/>
      <c r="E1611" s="215" t="s">
        <v>15618</v>
      </c>
      <c r="F1611" s="215" t="s">
        <v>15618</v>
      </c>
      <c r="G1611" s="215" t="s">
        <v>15618</v>
      </c>
      <c r="H1611" s="355" t="s">
        <v>15618</v>
      </c>
      <c r="I1611" s="356" t="s">
        <v>15618</v>
      </c>
      <c r="J1611" s="356" t="s">
        <v>15618</v>
      </c>
      <c r="K1611" s="357"/>
      <c r="L1611" s="357"/>
      <c r="M1611" s="357"/>
      <c r="N1611" s="357"/>
      <c r="O1611" s="357"/>
      <c r="P1611" s="358"/>
      <c r="Q1611" s="35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si="229"/>
        <v>0</v>
      </c>
      <c r="Y1611" s="271"/>
      <c r="Z1611" s="271"/>
      <c r="AB1611" s="273" t="str">
        <f t="shared" si="230"/>
        <v/>
      </c>
    </row>
    <row r="1612" spans="1:28" s="272" customFormat="1" ht="20.399999999999999">
      <c r="A1612" s="214"/>
      <c r="B1612" s="215" t="s">
        <v>15618</v>
      </c>
      <c r="C1612" s="354" t="s">
        <v>15618</v>
      </c>
      <c r="D1612" s="278"/>
      <c r="E1612" s="215" t="s">
        <v>15618</v>
      </c>
      <c r="F1612" s="215" t="s">
        <v>15618</v>
      </c>
      <c r="G1612" s="215" t="s">
        <v>15618</v>
      </c>
      <c r="H1612" s="355" t="s">
        <v>15618</v>
      </c>
      <c r="I1612" s="356" t="s">
        <v>15618</v>
      </c>
      <c r="J1612" s="356" t="s">
        <v>15618</v>
      </c>
      <c r="K1612" s="357"/>
      <c r="L1612" s="357"/>
      <c r="M1612" s="357"/>
      <c r="N1612" s="357"/>
      <c r="O1612" s="357"/>
      <c r="P1612" s="358"/>
      <c r="Q1612" s="35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si="229"/>
        <v>0</v>
      </c>
      <c r="Y1612" s="271"/>
      <c r="Z1612" s="271"/>
      <c r="AB1612" s="273" t="str">
        <f t="shared" si="230"/>
        <v/>
      </c>
    </row>
    <row r="1613" spans="1:28" s="272" customFormat="1" ht="20.399999999999999">
      <c r="A1613" s="214"/>
      <c r="B1613" s="215" t="s">
        <v>15618</v>
      </c>
      <c r="C1613" s="354" t="s">
        <v>15618</v>
      </c>
      <c r="D1613" s="278"/>
      <c r="E1613" s="215" t="s">
        <v>15618</v>
      </c>
      <c r="F1613" s="215" t="s">
        <v>15618</v>
      </c>
      <c r="G1613" s="215" t="s">
        <v>15618</v>
      </c>
      <c r="H1613" s="355" t="s">
        <v>15618</v>
      </c>
      <c r="I1613" s="356" t="s">
        <v>15618</v>
      </c>
      <c r="J1613" s="356" t="s">
        <v>15618</v>
      </c>
      <c r="K1613" s="357"/>
      <c r="L1613" s="357"/>
      <c r="M1613" s="357"/>
      <c r="N1613" s="357"/>
      <c r="O1613" s="357"/>
      <c r="P1613" s="358"/>
      <c r="Q1613" s="35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si="229"/>
        <v>0</v>
      </c>
      <c r="Y1613" s="271"/>
      <c r="Z1613" s="271"/>
      <c r="AB1613" s="273" t="str">
        <f t="shared" si="230"/>
        <v/>
      </c>
    </row>
    <row r="1614" spans="1:28" s="272" customFormat="1" ht="20.399999999999999">
      <c r="A1614" s="214"/>
      <c r="B1614" s="215" t="s">
        <v>15618</v>
      </c>
      <c r="C1614" s="354" t="s">
        <v>15618</v>
      </c>
      <c r="D1614" s="278"/>
      <c r="E1614" s="215" t="s">
        <v>15618</v>
      </c>
      <c r="F1614" s="215" t="s">
        <v>15618</v>
      </c>
      <c r="G1614" s="215" t="s">
        <v>15618</v>
      </c>
      <c r="H1614" s="355" t="s">
        <v>15618</v>
      </c>
      <c r="I1614" s="356" t="s">
        <v>15618</v>
      </c>
      <c r="J1614" s="356" t="s">
        <v>15618</v>
      </c>
      <c r="K1614" s="357"/>
      <c r="L1614" s="357"/>
      <c r="M1614" s="357"/>
      <c r="N1614" s="357"/>
      <c r="O1614" s="357"/>
      <c r="P1614" s="358"/>
      <c r="Q1614" s="35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si="229"/>
        <v>0</v>
      </c>
      <c r="Y1614" s="271"/>
      <c r="Z1614" s="271"/>
      <c r="AB1614" s="273" t="str">
        <f t="shared" si="230"/>
        <v/>
      </c>
    </row>
    <row r="1615" spans="1:28" s="272" customFormat="1" ht="20.399999999999999">
      <c r="A1615" s="214"/>
      <c r="B1615" s="215" t="s">
        <v>15618</v>
      </c>
      <c r="C1615" s="354" t="s">
        <v>15618</v>
      </c>
      <c r="D1615" s="278"/>
      <c r="E1615" s="215" t="s">
        <v>15618</v>
      </c>
      <c r="F1615" s="215" t="s">
        <v>15618</v>
      </c>
      <c r="G1615" s="215" t="s">
        <v>15618</v>
      </c>
      <c r="H1615" s="355" t="s">
        <v>15618</v>
      </c>
      <c r="I1615" s="356" t="s">
        <v>15618</v>
      </c>
      <c r="J1615" s="356" t="s">
        <v>15618</v>
      </c>
      <c r="K1615" s="357"/>
      <c r="L1615" s="357"/>
      <c r="M1615" s="357"/>
      <c r="N1615" s="357"/>
      <c r="O1615" s="357"/>
      <c r="P1615" s="358"/>
      <c r="Q1615" s="35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si="229"/>
        <v>0</v>
      </c>
      <c r="Y1615" s="271"/>
      <c r="Z1615" s="271"/>
      <c r="AB1615" s="273" t="str">
        <f t="shared" si="230"/>
        <v/>
      </c>
    </row>
    <row r="1616" spans="1:28" s="272" customFormat="1" ht="20.399999999999999">
      <c r="A1616" s="214"/>
      <c r="B1616" s="215" t="s">
        <v>15618</v>
      </c>
      <c r="C1616" s="354" t="s">
        <v>15618</v>
      </c>
      <c r="D1616" s="278"/>
      <c r="E1616" s="215" t="s">
        <v>15618</v>
      </c>
      <c r="F1616" s="215" t="s">
        <v>15618</v>
      </c>
      <c r="G1616" s="215" t="s">
        <v>15618</v>
      </c>
      <c r="H1616" s="355" t="s">
        <v>15618</v>
      </c>
      <c r="I1616" s="356" t="s">
        <v>15618</v>
      </c>
      <c r="J1616" s="356" t="s">
        <v>15618</v>
      </c>
      <c r="K1616" s="357"/>
      <c r="L1616" s="357"/>
      <c r="M1616" s="357"/>
      <c r="N1616" s="357"/>
      <c r="O1616" s="357"/>
      <c r="P1616" s="358"/>
      <c r="Q1616" s="35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si="229"/>
        <v>0</v>
      </c>
      <c r="Y1616" s="271"/>
      <c r="Z1616" s="271"/>
      <c r="AB1616" s="273" t="str">
        <f t="shared" si="230"/>
        <v/>
      </c>
    </row>
    <row r="1617" spans="1:28" s="272" customFormat="1" ht="20.399999999999999">
      <c r="A1617" s="214"/>
      <c r="B1617" s="215" t="s">
        <v>15618</v>
      </c>
      <c r="C1617" s="354" t="s">
        <v>15618</v>
      </c>
      <c r="D1617" s="278"/>
      <c r="E1617" s="215" t="s">
        <v>15618</v>
      </c>
      <c r="F1617" s="215" t="s">
        <v>15618</v>
      </c>
      <c r="G1617" s="215" t="s">
        <v>15618</v>
      </c>
      <c r="H1617" s="355" t="s">
        <v>15618</v>
      </c>
      <c r="I1617" s="356" t="s">
        <v>15618</v>
      </c>
      <c r="J1617" s="356" t="s">
        <v>15618</v>
      </c>
      <c r="K1617" s="357"/>
      <c r="L1617" s="357"/>
      <c r="M1617" s="357"/>
      <c r="N1617" s="357"/>
      <c r="O1617" s="357"/>
      <c r="P1617" s="358"/>
      <c r="Q1617" s="35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si="229"/>
        <v>0</v>
      </c>
      <c r="Y1617" s="271"/>
      <c r="Z1617" s="271"/>
      <c r="AB1617" s="273" t="str">
        <f t="shared" si="230"/>
        <v/>
      </c>
    </row>
    <row r="1618" spans="1:28" s="272" customFormat="1" ht="20.399999999999999">
      <c r="A1618" s="214"/>
      <c r="B1618" s="215" t="s">
        <v>15618</v>
      </c>
      <c r="C1618" s="354" t="s">
        <v>15618</v>
      </c>
      <c r="D1618" s="278"/>
      <c r="E1618" s="215" t="s">
        <v>15618</v>
      </c>
      <c r="F1618" s="215" t="s">
        <v>15618</v>
      </c>
      <c r="G1618" s="215" t="s">
        <v>15618</v>
      </c>
      <c r="H1618" s="355" t="s">
        <v>15618</v>
      </c>
      <c r="I1618" s="356" t="s">
        <v>15618</v>
      </c>
      <c r="J1618" s="356" t="s">
        <v>15618</v>
      </c>
      <c r="K1618" s="357"/>
      <c r="L1618" s="357"/>
      <c r="M1618" s="357"/>
      <c r="N1618" s="357"/>
      <c r="O1618" s="357"/>
      <c r="P1618" s="358"/>
      <c r="Q1618" s="35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si="229"/>
        <v>0</v>
      </c>
      <c r="Y1618" s="271"/>
      <c r="Z1618" s="271"/>
      <c r="AB1618" s="273" t="str">
        <f t="shared" si="230"/>
        <v/>
      </c>
    </row>
    <row r="1619" spans="1:28" s="272" customFormat="1" ht="20.399999999999999">
      <c r="A1619" s="214"/>
      <c r="B1619" s="215" t="s">
        <v>15618</v>
      </c>
      <c r="C1619" s="354" t="s">
        <v>15618</v>
      </c>
      <c r="D1619" s="278"/>
      <c r="E1619" s="215" t="s">
        <v>15618</v>
      </c>
      <c r="F1619" s="215" t="s">
        <v>15618</v>
      </c>
      <c r="G1619" s="215" t="s">
        <v>15618</v>
      </c>
      <c r="H1619" s="355" t="s">
        <v>15618</v>
      </c>
      <c r="I1619" s="356" t="s">
        <v>15618</v>
      </c>
      <c r="J1619" s="356" t="s">
        <v>15618</v>
      </c>
      <c r="K1619" s="357"/>
      <c r="L1619" s="357"/>
      <c r="M1619" s="357"/>
      <c r="N1619" s="357"/>
      <c r="O1619" s="357"/>
      <c r="P1619" s="358"/>
      <c r="Q1619" s="35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si="229"/>
        <v>0</v>
      </c>
      <c r="Y1619" s="271"/>
      <c r="Z1619" s="271"/>
      <c r="AB1619" s="273" t="str">
        <f t="shared" si="230"/>
        <v/>
      </c>
    </row>
    <row r="1620" spans="1:28" s="272" customFormat="1" ht="20.399999999999999">
      <c r="A1620" s="214"/>
      <c r="B1620" s="215" t="s">
        <v>15618</v>
      </c>
      <c r="C1620" s="354" t="s">
        <v>15618</v>
      </c>
      <c r="D1620" s="278"/>
      <c r="E1620" s="215" t="s">
        <v>15618</v>
      </c>
      <c r="F1620" s="215" t="s">
        <v>15618</v>
      </c>
      <c r="G1620" s="215" t="s">
        <v>15618</v>
      </c>
      <c r="H1620" s="355" t="s">
        <v>15618</v>
      </c>
      <c r="I1620" s="356" t="s">
        <v>15618</v>
      </c>
      <c r="J1620" s="356" t="s">
        <v>15618</v>
      </c>
      <c r="K1620" s="357"/>
      <c r="L1620" s="357"/>
      <c r="M1620" s="357"/>
      <c r="N1620" s="357"/>
      <c r="O1620" s="357"/>
      <c r="P1620" s="358"/>
      <c r="Q1620" s="35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si="229"/>
        <v>0</v>
      </c>
      <c r="Y1620" s="271"/>
      <c r="Z1620" s="271"/>
      <c r="AB1620" s="273" t="str">
        <f t="shared" si="230"/>
        <v/>
      </c>
    </row>
    <row r="1621" spans="1:28" s="272" customFormat="1" ht="20.399999999999999">
      <c r="A1621" s="214"/>
      <c r="B1621" s="215" t="s">
        <v>15618</v>
      </c>
      <c r="C1621" s="354" t="s">
        <v>15618</v>
      </c>
      <c r="D1621" s="278"/>
      <c r="E1621" s="215" t="s">
        <v>15618</v>
      </c>
      <c r="F1621" s="215" t="s">
        <v>15618</v>
      </c>
      <c r="G1621" s="215" t="s">
        <v>15618</v>
      </c>
      <c r="H1621" s="355" t="s">
        <v>15618</v>
      </c>
      <c r="I1621" s="356" t="s">
        <v>15618</v>
      </c>
      <c r="J1621" s="356" t="s">
        <v>15618</v>
      </c>
      <c r="K1621" s="357"/>
      <c r="L1621" s="357"/>
      <c r="M1621" s="357"/>
      <c r="N1621" s="357"/>
      <c r="O1621" s="357"/>
      <c r="P1621" s="358"/>
      <c r="Q1621" s="35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si="229"/>
        <v>0</v>
      </c>
      <c r="Y1621" s="271"/>
      <c r="Z1621" s="271"/>
      <c r="AB1621" s="273" t="str">
        <f t="shared" si="230"/>
        <v/>
      </c>
    </row>
    <row r="1622" spans="1:28" s="272" customFormat="1" ht="20.399999999999999">
      <c r="A1622" s="214"/>
      <c r="B1622" s="215" t="s">
        <v>15618</v>
      </c>
      <c r="C1622" s="354" t="s">
        <v>15618</v>
      </c>
      <c r="D1622" s="278"/>
      <c r="E1622" s="215" t="s">
        <v>15618</v>
      </c>
      <c r="F1622" s="215" t="s">
        <v>15618</v>
      </c>
      <c r="G1622" s="215" t="s">
        <v>15618</v>
      </c>
      <c r="H1622" s="355" t="s">
        <v>15618</v>
      </c>
      <c r="I1622" s="356" t="s">
        <v>15618</v>
      </c>
      <c r="J1622" s="356" t="s">
        <v>15618</v>
      </c>
      <c r="K1622" s="357"/>
      <c r="L1622" s="357"/>
      <c r="M1622" s="357"/>
      <c r="N1622" s="357"/>
      <c r="O1622" s="357"/>
      <c r="P1622" s="358"/>
      <c r="Q1622" s="35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si="229"/>
        <v>0</v>
      </c>
      <c r="Y1622" s="271"/>
      <c r="Z1622" s="271"/>
      <c r="AB1622" s="273" t="str">
        <f t="shared" si="230"/>
        <v/>
      </c>
    </row>
    <row r="1623" spans="1:28" s="272" customFormat="1" ht="20.399999999999999">
      <c r="A1623" s="214"/>
      <c r="B1623" s="215" t="s">
        <v>15618</v>
      </c>
      <c r="C1623" s="354" t="s">
        <v>15618</v>
      </c>
      <c r="D1623" s="278"/>
      <c r="E1623" s="215" t="s">
        <v>15618</v>
      </c>
      <c r="F1623" s="215" t="s">
        <v>15618</v>
      </c>
      <c r="G1623" s="215" t="s">
        <v>15618</v>
      </c>
      <c r="H1623" s="355" t="s">
        <v>15618</v>
      </c>
      <c r="I1623" s="356" t="s">
        <v>15618</v>
      </c>
      <c r="J1623" s="356" t="s">
        <v>15618</v>
      </c>
      <c r="K1623" s="357"/>
      <c r="L1623" s="357"/>
      <c r="M1623" s="357"/>
      <c r="N1623" s="357"/>
      <c r="O1623" s="357"/>
      <c r="P1623" s="358"/>
      <c r="Q1623" s="35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si="229"/>
        <v>0</v>
      </c>
      <c r="Y1623" s="271"/>
      <c r="Z1623" s="271"/>
      <c r="AB1623" s="273" t="str">
        <f t="shared" si="230"/>
        <v/>
      </c>
    </row>
    <row r="1624" spans="1:28" s="272" customFormat="1" ht="20.399999999999999">
      <c r="A1624" s="214"/>
      <c r="B1624" s="215" t="s">
        <v>15618</v>
      </c>
      <c r="C1624" s="354" t="s">
        <v>15618</v>
      </c>
      <c r="D1624" s="278"/>
      <c r="E1624" s="215" t="s">
        <v>15618</v>
      </c>
      <c r="F1624" s="215" t="s">
        <v>15618</v>
      </c>
      <c r="G1624" s="215" t="s">
        <v>15618</v>
      </c>
      <c r="H1624" s="355" t="s">
        <v>15618</v>
      </c>
      <c r="I1624" s="356" t="s">
        <v>15618</v>
      </c>
      <c r="J1624" s="356" t="s">
        <v>15618</v>
      </c>
      <c r="K1624" s="357"/>
      <c r="L1624" s="357"/>
      <c r="M1624" s="357"/>
      <c r="N1624" s="357"/>
      <c r="O1624" s="357"/>
      <c r="P1624" s="358"/>
      <c r="Q1624" s="35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si="229"/>
        <v>0</v>
      </c>
      <c r="Y1624" s="271"/>
      <c r="Z1624" s="271"/>
      <c r="AB1624" s="273" t="str">
        <f t="shared" si="230"/>
        <v/>
      </c>
    </row>
    <row r="1625" spans="1:28" s="272" customFormat="1" ht="20.399999999999999">
      <c r="A1625" s="214"/>
      <c r="B1625" s="215" t="s">
        <v>15618</v>
      </c>
      <c r="C1625" s="354" t="s">
        <v>15618</v>
      </c>
      <c r="D1625" s="278"/>
      <c r="E1625" s="215" t="s">
        <v>15618</v>
      </c>
      <c r="F1625" s="215" t="s">
        <v>15618</v>
      </c>
      <c r="G1625" s="215" t="s">
        <v>15618</v>
      </c>
      <c r="H1625" s="355" t="s">
        <v>15618</v>
      </c>
      <c r="I1625" s="356" t="s">
        <v>15618</v>
      </c>
      <c r="J1625" s="356" t="s">
        <v>15618</v>
      </c>
      <c r="K1625" s="357"/>
      <c r="L1625" s="357"/>
      <c r="M1625" s="357"/>
      <c r="N1625" s="357"/>
      <c r="O1625" s="357"/>
      <c r="P1625" s="358"/>
      <c r="Q1625" s="35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si="229"/>
        <v>0</v>
      </c>
      <c r="Y1625" s="271"/>
      <c r="Z1625" s="271"/>
      <c r="AB1625" s="273" t="str">
        <f t="shared" si="230"/>
        <v/>
      </c>
    </row>
    <row r="1626" spans="1:28" s="272" customFormat="1" ht="20.399999999999999">
      <c r="A1626" s="214"/>
      <c r="B1626" s="215" t="s">
        <v>15618</v>
      </c>
      <c r="C1626" s="354" t="s">
        <v>15618</v>
      </c>
      <c r="D1626" s="278"/>
      <c r="E1626" s="215" t="s">
        <v>15618</v>
      </c>
      <c r="F1626" s="215" t="s">
        <v>15618</v>
      </c>
      <c r="G1626" s="215" t="s">
        <v>15618</v>
      </c>
      <c r="H1626" s="355" t="s">
        <v>15618</v>
      </c>
      <c r="I1626" s="356" t="s">
        <v>15618</v>
      </c>
      <c r="J1626" s="356" t="s">
        <v>15618</v>
      </c>
      <c r="K1626" s="357"/>
      <c r="L1626" s="357"/>
      <c r="M1626" s="357"/>
      <c r="N1626" s="357"/>
      <c r="O1626" s="357"/>
      <c r="P1626" s="358"/>
      <c r="Q1626" s="35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si="229"/>
        <v>0</v>
      </c>
      <c r="Y1626" s="271"/>
      <c r="Z1626" s="271"/>
      <c r="AB1626" s="273" t="str">
        <f t="shared" si="230"/>
        <v/>
      </c>
    </row>
    <row r="1627" spans="1:28" s="272" customFormat="1" ht="20.399999999999999">
      <c r="A1627" s="214"/>
      <c r="B1627" s="215" t="s">
        <v>15618</v>
      </c>
      <c r="C1627" s="354" t="s">
        <v>15618</v>
      </c>
      <c r="D1627" s="278"/>
      <c r="E1627" s="215" t="s">
        <v>15618</v>
      </c>
      <c r="F1627" s="215" t="s">
        <v>15618</v>
      </c>
      <c r="G1627" s="215" t="s">
        <v>15618</v>
      </c>
      <c r="H1627" s="355" t="s">
        <v>15618</v>
      </c>
      <c r="I1627" s="356" t="s">
        <v>15618</v>
      </c>
      <c r="J1627" s="356" t="s">
        <v>15618</v>
      </c>
      <c r="K1627" s="357"/>
      <c r="L1627" s="357"/>
      <c r="M1627" s="357"/>
      <c r="N1627" s="357"/>
      <c r="O1627" s="357"/>
      <c r="P1627" s="358"/>
      <c r="Q1627" s="359"/>
      <c r="R1627" s="215" t="str">
        <f ca="1">IF(ISERROR($V1627),"",OFFSET('Smelter Look-up'!$C$4,$V1627-4,0)&amp;"")</f>
        <v/>
      </c>
      <c r="S1627" s="222" t="str">
        <f t="shared" ref="S1627:S1657" ca="1" si="231">IF(B1627="","",IF(ISERROR(MATCH($E1627,CL,0)),"Unknown",INDIRECT("'C'!$A$"&amp;MATCH($E1627,CL,0)+1)))</f>
        <v/>
      </c>
      <c r="T1627" s="222" t="str">
        <f ca="1">IF(B1627="","",IF(ISERROR(MATCH($J1627,SorP!$B$1:$B$6230,0)),"",INDIRECT("'SorP'!$A$"&amp;MATCH($J1627,SorP!$B$1:$B$6230,0))))</f>
        <v/>
      </c>
      <c r="U1627" s="238"/>
      <c r="V1627" s="270" t="e">
        <f>IF(C1627="",NA(),MATCH($B1627&amp;$C1627,'Smelter Look-up'!$J:$J,0))</f>
        <v>#N/A</v>
      </c>
      <c r="W1627" s="271"/>
      <c r="X1627" s="271">
        <f t="shared" ref="X1627:X1657" si="232">IF(AND(C1627="Smelter not listed",OR(LEN(D1627)=0,LEN(E1627)=0)),1,0)</f>
        <v>0</v>
      </c>
      <c r="Y1627" s="271"/>
      <c r="Z1627" s="271"/>
      <c r="AB1627" s="273" t="str">
        <f t="shared" ref="AB1627:AB1657" si="233">B1627&amp;C1627</f>
        <v/>
      </c>
    </row>
    <row r="1628" spans="1:28" s="272" customFormat="1" ht="20.399999999999999">
      <c r="A1628" s="214"/>
      <c r="B1628" s="215" t="s">
        <v>15618</v>
      </c>
      <c r="C1628" s="354" t="s">
        <v>15618</v>
      </c>
      <c r="D1628" s="278"/>
      <c r="E1628" s="215" t="s">
        <v>15618</v>
      </c>
      <c r="F1628" s="215" t="s">
        <v>15618</v>
      </c>
      <c r="G1628" s="215" t="s">
        <v>15618</v>
      </c>
      <c r="H1628" s="355" t="s">
        <v>15618</v>
      </c>
      <c r="I1628" s="356" t="s">
        <v>15618</v>
      </c>
      <c r="J1628" s="356" t="s">
        <v>15618</v>
      </c>
      <c r="K1628" s="357"/>
      <c r="L1628" s="357"/>
      <c r="M1628" s="357"/>
      <c r="N1628" s="357"/>
      <c r="O1628" s="357"/>
      <c r="P1628" s="358"/>
      <c r="Q1628" s="35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si="232"/>
        <v>0</v>
      </c>
      <c r="Y1628" s="271"/>
      <c r="Z1628" s="271"/>
      <c r="AB1628" s="273" t="str">
        <f t="shared" si="233"/>
        <v/>
      </c>
    </row>
    <row r="1629" spans="1:28" s="272" customFormat="1" ht="20.399999999999999">
      <c r="A1629" s="214"/>
      <c r="B1629" s="215" t="s">
        <v>15618</v>
      </c>
      <c r="C1629" s="354" t="s">
        <v>15618</v>
      </c>
      <c r="D1629" s="278"/>
      <c r="E1629" s="215" t="s">
        <v>15618</v>
      </c>
      <c r="F1629" s="215" t="s">
        <v>15618</v>
      </c>
      <c r="G1629" s="215" t="s">
        <v>15618</v>
      </c>
      <c r="H1629" s="355" t="s">
        <v>15618</v>
      </c>
      <c r="I1629" s="356" t="s">
        <v>15618</v>
      </c>
      <c r="J1629" s="356" t="s">
        <v>15618</v>
      </c>
      <c r="K1629" s="357"/>
      <c r="L1629" s="357"/>
      <c r="M1629" s="357"/>
      <c r="N1629" s="357"/>
      <c r="O1629" s="357"/>
      <c r="P1629" s="358"/>
      <c r="Q1629" s="35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si="232"/>
        <v>0</v>
      </c>
      <c r="Y1629" s="271"/>
      <c r="Z1629" s="271"/>
      <c r="AB1629" s="273" t="str">
        <f t="shared" si="233"/>
        <v/>
      </c>
    </row>
    <row r="1630" spans="1:28" s="272" customFormat="1" ht="20.399999999999999">
      <c r="A1630" s="214"/>
      <c r="B1630" s="215" t="s">
        <v>15618</v>
      </c>
      <c r="C1630" s="354" t="s">
        <v>15618</v>
      </c>
      <c r="D1630" s="278"/>
      <c r="E1630" s="215" t="s">
        <v>15618</v>
      </c>
      <c r="F1630" s="215" t="s">
        <v>15618</v>
      </c>
      <c r="G1630" s="215" t="s">
        <v>15618</v>
      </c>
      <c r="H1630" s="355" t="s">
        <v>15618</v>
      </c>
      <c r="I1630" s="356" t="s">
        <v>15618</v>
      </c>
      <c r="J1630" s="356" t="s">
        <v>15618</v>
      </c>
      <c r="K1630" s="357"/>
      <c r="L1630" s="357"/>
      <c r="M1630" s="357"/>
      <c r="N1630" s="357"/>
      <c r="O1630" s="357"/>
      <c r="P1630" s="358"/>
      <c r="Q1630" s="35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 ca="1" si="234">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 ca="1" si="235">IF(AND(C1658="Smelter not listed",OR(LEN(D1658)=0,LEN(E1658)=0)),1,0)</f>
        <v>0</v>
      </c>
      <c r="Y1658" s="271"/>
      <c r="Z1658" s="271"/>
      <c r="AB1658" s="273" t="str">
        <f t="shared" ref="AB1658" si="236">B1658&amp;C1658</f>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S1690" ca="1" si="237">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X1690" ca="1" si="238">IF(AND(C1659="Smelter not listed",OR(LEN(D1659)=0,LEN(E1659)=0)),1,0)</f>
        <v>0</v>
      </c>
      <c r="Y1659" s="271"/>
      <c r="Z1659" s="271"/>
      <c r="AB1659" s="273" t="str">
        <f t="shared" ref="AB1659:AB1690" si="239">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ref="S1691:S1721" ca="1" si="240">IF(B1691="","",IF(ISERROR(MATCH($E1691,CL,0)),"Unknown",INDIRECT("'C'!$A$"&amp;MATCH($E1691,CL,0)+1)))</f>
        <v/>
      </c>
      <c r="T1691" s="222" t="str">
        <f ca="1">IF(B1691="","",IF(ISERROR(MATCH($J1691,SorP!$B$1:$B$6230,0)),"",INDIRECT("'SorP'!$A$"&amp;MATCH($J1691,SorP!$B$1:$B$6230,0))))</f>
        <v/>
      </c>
      <c r="U1691" s="238"/>
      <c r="V1691" s="270" t="e">
        <f>IF(C1691="",NA(),MATCH($B1691&amp;$C1691,'Smelter Look-up'!$J:$J,0))</f>
        <v>#N/A</v>
      </c>
      <c r="W1691" s="271"/>
      <c r="X1691" s="271">
        <f t="shared" ref="X1691:X1721" ca="1" si="241">IF(AND(C1691="Smelter not listed",OR(LEN(D1691)=0,LEN(E1691)=0)),1,0)</f>
        <v>0</v>
      </c>
      <c r="Y1691" s="271"/>
      <c r="Z1691" s="271"/>
      <c r="AB1691" s="273" t="str">
        <f t="shared" ref="AB1691:AB1721" si="242">B1691&amp;C1691</f>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 ca="1" si="243">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 ca="1" si="244">IF(AND(C1722="Smelter not listed",OR(LEN(D1722)=0,LEN(E1722)=0)),1,0)</f>
        <v>0</v>
      </c>
      <c r="Y1722" s="271"/>
      <c r="Z1722" s="271"/>
      <c r="AB1722" s="273" t="str">
        <f t="shared" ref="AB1722" si="245">B1722&amp;C1722</f>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S1754" ca="1" si="246">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X1754" ca="1" si="247">IF(AND(C1723="Smelter not listed",OR(LEN(D1723)=0,LEN(E1723)=0)),1,0)</f>
        <v>0</v>
      </c>
      <c r="Y1723" s="271"/>
      <c r="Z1723" s="271"/>
      <c r="AB1723" s="273" t="str">
        <f t="shared" ref="AB1723:AB1754" si="248">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ref="S1755:S1785" ca="1" si="249">IF(B1755="","",IF(ISERROR(MATCH($E1755,CL,0)),"Unknown",INDIRECT("'C'!$A$"&amp;MATCH($E1755,CL,0)+1)))</f>
        <v/>
      </c>
      <c r="T1755" s="222" t="str">
        <f ca="1">IF(B1755="","",IF(ISERROR(MATCH($J1755,SorP!$B$1:$B$6230,0)),"",INDIRECT("'SorP'!$A$"&amp;MATCH($J1755,SorP!$B$1:$B$6230,0))))</f>
        <v/>
      </c>
      <c r="U1755" s="238"/>
      <c r="V1755" s="270" t="e">
        <f>IF(C1755="",NA(),MATCH($B1755&amp;$C1755,'Smelter Look-up'!$J:$J,0))</f>
        <v>#N/A</v>
      </c>
      <c r="W1755" s="271"/>
      <c r="X1755" s="271">
        <f t="shared" ref="X1755:X1785" ca="1" si="250">IF(AND(C1755="Smelter not listed",OR(LEN(D1755)=0,LEN(E1755)=0)),1,0)</f>
        <v>0</v>
      </c>
      <c r="Y1755" s="271"/>
      <c r="Z1755" s="271"/>
      <c r="AB1755" s="273" t="str">
        <f t="shared" ref="AB1755:AB1785" si="251">B1755&amp;C1755</f>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 ca="1" si="252">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 ca="1" si="253">IF(AND(C1786="Smelter not listed",OR(LEN(D1786)=0,LEN(E1786)=0)),1,0)</f>
        <v>0</v>
      </c>
      <c r="Y1786" s="271"/>
      <c r="Z1786" s="271"/>
      <c r="AB1786" s="273" t="str">
        <f t="shared" ref="AB1786" si="254">B1786&amp;C1786</f>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S1818" ca="1" si="255">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X1818" ca="1" si="256">IF(AND(C1787="Smelter not listed",OR(LEN(D1787)=0,LEN(E1787)=0)),1,0)</f>
        <v>0</v>
      </c>
      <c r="Y1787" s="271"/>
      <c r="Z1787" s="271"/>
      <c r="AB1787" s="273" t="str">
        <f t="shared" ref="AB1787:AB1818" si="257">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ref="S1819:S1849" ca="1" si="258">IF(B1819="","",IF(ISERROR(MATCH($E1819,CL,0)),"Unknown",INDIRECT("'C'!$A$"&amp;MATCH($E1819,CL,0)+1)))</f>
        <v/>
      </c>
      <c r="T1819" s="222" t="str">
        <f ca="1">IF(B1819="","",IF(ISERROR(MATCH($J1819,SorP!$B$1:$B$6230,0)),"",INDIRECT("'SorP'!$A$"&amp;MATCH($J1819,SorP!$B$1:$B$6230,0))))</f>
        <v/>
      </c>
      <c r="U1819" s="238"/>
      <c r="V1819" s="270" t="e">
        <f>IF(C1819="",NA(),MATCH($B1819&amp;$C1819,'Smelter Look-up'!$J:$J,0))</f>
        <v>#N/A</v>
      </c>
      <c r="W1819" s="271"/>
      <c r="X1819" s="271">
        <f t="shared" ref="X1819:X1849" ca="1" si="259">IF(AND(C1819="Smelter not listed",OR(LEN(D1819)=0,LEN(E1819)=0)),1,0)</f>
        <v>0</v>
      </c>
      <c r="Y1819" s="271"/>
      <c r="Z1819" s="271"/>
      <c r="AB1819" s="273" t="str">
        <f t="shared" ref="AB1819:AB1849" si="260">B1819&amp;C1819</f>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 ca="1" si="261">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 ca="1" si="262">IF(AND(C1850="Smelter not listed",OR(LEN(D1850)=0,LEN(E1850)=0)),1,0)</f>
        <v>0</v>
      </c>
      <c r="Y1850" s="271"/>
      <c r="Z1850" s="271"/>
      <c r="AB1850" s="273" t="str">
        <f t="shared" ref="AB1850" si="263">B1850&amp;C1850</f>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S1882" ca="1" si="264">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X1882" ca="1" si="265">IF(AND(C1851="Smelter not listed",OR(LEN(D1851)=0,LEN(E1851)=0)),1,0)</f>
        <v>0</v>
      </c>
      <c r="Y1851" s="271"/>
      <c r="Z1851" s="271"/>
      <c r="AB1851" s="273" t="str">
        <f t="shared" ref="AB1851:AB1882" si="266">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ref="S1883:S1913" ca="1" si="267">IF(B1883="","",IF(ISERROR(MATCH($E1883,CL,0)),"Unknown",INDIRECT("'C'!$A$"&amp;MATCH($E1883,CL,0)+1)))</f>
        <v/>
      </c>
      <c r="T1883" s="222" t="str">
        <f ca="1">IF(B1883="","",IF(ISERROR(MATCH($J1883,SorP!$B$1:$B$6230,0)),"",INDIRECT("'SorP'!$A$"&amp;MATCH($J1883,SorP!$B$1:$B$6230,0))))</f>
        <v/>
      </c>
      <c r="U1883" s="238"/>
      <c r="V1883" s="270" t="e">
        <f>IF(C1883="",NA(),MATCH($B1883&amp;$C1883,'Smelter Look-up'!$J:$J,0))</f>
        <v>#N/A</v>
      </c>
      <c r="W1883" s="271"/>
      <c r="X1883" s="271">
        <f t="shared" ref="X1883:X1913" ca="1" si="268">IF(AND(C1883="Smelter not listed",OR(LEN(D1883)=0,LEN(E1883)=0)),1,0)</f>
        <v>0</v>
      </c>
      <c r="Y1883" s="271"/>
      <c r="Z1883" s="271"/>
      <c r="AB1883" s="273" t="str">
        <f t="shared" ref="AB1883:AB1913" si="269">B1883&amp;C1883</f>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 ca="1" si="270">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 ca="1" si="271">IF(AND(C1914="Smelter not listed",OR(LEN(D1914)=0,LEN(E1914)=0)),1,0)</f>
        <v>0</v>
      </c>
      <c r="Y1914" s="271"/>
      <c r="Z1914" s="271"/>
      <c r="AB1914" s="273" t="str">
        <f t="shared" ref="AB1914" si="272">B1914&amp;C1914</f>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S1946" ca="1" si="273">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X1946" ca="1" si="274">IF(AND(C1915="Smelter not listed",OR(LEN(D1915)=0,LEN(E1915)=0)),1,0)</f>
        <v>0</v>
      </c>
      <c r="Y1915" s="271"/>
      <c r="Z1915" s="271"/>
      <c r="AB1915" s="273" t="str">
        <f t="shared" ref="AB1915:AB1946" si="275">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ref="S1947:S1977" ca="1" si="276">IF(B1947="","",IF(ISERROR(MATCH($E1947,CL,0)),"Unknown",INDIRECT("'C'!$A$"&amp;MATCH($E1947,CL,0)+1)))</f>
        <v/>
      </c>
      <c r="T1947" s="222" t="str">
        <f ca="1">IF(B1947="","",IF(ISERROR(MATCH($J1947,SorP!$B$1:$B$6230,0)),"",INDIRECT("'SorP'!$A$"&amp;MATCH($J1947,SorP!$B$1:$B$6230,0))))</f>
        <v/>
      </c>
      <c r="U1947" s="238"/>
      <c r="V1947" s="270" t="e">
        <f>IF(C1947="",NA(),MATCH($B1947&amp;$C1947,'Smelter Look-up'!$J:$J,0))</f>
        <v>#N/A</v>
      </c>
      <c r="W1947" s="271"/>
      <c r="X1947" s="271">
        <f t="shared" ref="X1947:X1977" ca="1" si="277">IF(AND(C1947="Smelter not listed",OR(LEN(D1947)=0,LEN(E1947)=0)),1,0)</f>
        <v>0</v>
      </c>
      <c r="Y1947" s="271"/>
      <c r="Z1947" s="271"/>
      <c r="AB1947" s="273" t="str">
        <f t="shared" ref="AB1947:AB1977" si="278">B1947&amp;C1947</f>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 ca="1" si="279">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 ca="1" si="280">IF(AND(C1978="Smelter not listed",OR(LEN(D1978)=0,LEN(E1978)=0)),1,0)</f>
        <v>0</v>
      </c>
      <c r="Y1978" s="271"/>
      <c r="Z1978" s="271"/>
      <c r="AB1978" s="273" t="str">
        <f t="shared" ref="AB1978" si="281">B1978&amp;C1978</f>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S2010" ca="1" si="282">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X2010" ca="1" si="283">IF(AND(C1979="Smelter not listed",OR(LEN(D1979)=0,LEN(E1979)=0)),1,0)</f>
        <v>0</v>
      </c>
      <c r="Y1979" s="271"/>
      <c r="Z1979" s="271"/>
      <c r="AB1979" s="273" t="str">
        <f t="shared" ref="AB1979:AB2010" si="284">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ref="S2011:S2041" ca="1" si="285">IF(B2011="","",IF(ISERROR(MATCH($E2011,CL,0)),"Unknown",INDIRECT("'C'!$A$"&amp;MATCH($E2011,CL,0)+1)))</f>
        <v/>
      </c>
      <c r="T2011" s="222" t="str">
        <f ca="1">IF(B2011="","",IF(ISERROR(MATCH($J2011,SorP!$B$1:$B$6230,0)),"",INDIRECT("'SorP'!$A$"&amp;MATCH($J2011,SorP!$B$1:$B$6230,0))))</f>
        <v/>
      </c>
      <c r="U2011" s="238"/>
      <c r="V2011" s="270" t="e">
        <f>IF(C2011="",NA(),MATCH($B2011&amp;$C2011,'Smelter Look-up'!$J:$J,0))</f>
        <v>#N/A</v>
      </c>
      <c r="W2011" s="271"/>
      <c r="X2011" s="271">
        <f t="shared" ref="X2011:X2041" ca="1" si="286">IF(AND(C2011="Smelter not listed",OR(LEN(D2011)=0,LEN(E2011)=0)),1,0)</f>
        <v>0</v>
      </c>
      <c r="Y2011" s="271"/>
      <c r="Z2011" s="271"/>
      <c r="AB2011" s="273" t="str">
        <f t="shared" ref="AB2011:AB2041" si="287">B2011&amp;C2011</f>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 ca="1" si="288">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 ca="1" si="289">IF(AND(C2042="Smelter not listed",OR(LEN(D2042)=0,LEN(E2042)=0)),1,0)</f>
        <v>0</v>
      </c>
      <c r="Y2042" s="271"/>
      <c r="Z2042" s="271"/>
      <c r="AB2042" s="273" t="str">
        <f t="shared" ref="AB2042" si="290">B2042&amp;C2042</f>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S2074" ca="1" si="29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X2074" ca="1" si="292">IF(AND(C2043="Smelter not listed",OR(LEN(D2043)=0,LEN(E2043)=0)),1,0)</f>
        <v>0</v>
      </c>
      <c r="Y2043" s="271"/>
      <c r="Z2043" s="271"/>
      <c r="AB2043" s="273" t="str">
        <f t="shared" ref="AB2043:AB2074" si="293">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ref="S2075:S2105" ca="1" si="294">IF(B2075="","",IF(ISERROR(MATCH($E2075,CL,0)),"Unknown",INDIRECT("'C'!$A$"&amp;MATCH($E2075,CL,0)+1)))</f>
        <v/>
      </c>
      <c r="T2075" s="222" t="str">
        <f ca="1">IF(B2075="","",IF(ISERROR(MATCH($J2075,SorP!$B$1:$B$6230,0)),"",INDIRECT("'SorP'!$A$"&amp;MATCH($J2075,SorP!$B$1:$B$6230,0))))</f>
        <v/>
      </c>
      <c r="U2075" s="238"/>
      <c r="V2075" s="270" t="e">
        <f>IF(C2075="",NA(),MATCH($B2075&amp;$C2075,'Smelter Look-up'!$J:$J,0))</f>
        <v>#N/A</v>
      </c>
      <c r="W2075" s="271"/>
      <c r="X2075" s="271">
        <f t="shared" ref="X2075:X2105" ca="1" si="295">IF(AND(C2075="Smelter not listed",OR(LEN(D2075)=0,LEN(E2075)=0)),1,0)</f>
        <v>0</v>
      </c>
      <c r="Y2075" s="271"/>
      <c r="Z2075" s="271"/>
      <c r="AB2075" s="273" t="str">
        <f t="shared" ref="AB2075:AB2105" si="296">B2075&amp;C2075</f>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 ca="1" si="297">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 ca="1" si="298">IF(AND(C2106="Smelter not listed",OR(LEN(D2106)=0,LEN(E2106)=0)),1,0)</f>
        <v>0</v>
      </c>
      <c r="Y2106" s="271"/>
      <c r="Z2106" s="271"/>
      <c r="AB2106" s="273" t="str">
        <f t="shared" ref="AB2106" si="299">B2106&amp;C2106</f>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S2138" ca="1" si="300">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X2138" ca="1" si="301">IF(AND(C2107="Smelter not listed",OR(LEN(D2107)=0,LEN(E2107)=0)),1,0)</f>
        <v>0</v>
      </c>
      <c r="Y2107" s="271"/>
      <c r="Z2107" s="271"/>
      <c r="AB2107" s="273" t="str">
        <f t="shared" ref="AB2107:AB2138" si="302">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ref="S2139:S2169" ca="1" si="303">IF(B2139="","",IF(ISERROR(MATCH($E2139,CL,0)),"Unknown",INDIRECT("'C'!$A$"&amp;MATCH($E2139,CL,0)+1)))</f>
        <v/>
      </c>
      <c r="T2139" s="222" t="str">
        <f ca="1">IF(B2139="","",IF(ISERROR(MATCH($J2139,SorP!$B$1:$B$6230,0)),"",INDIRECT("'SorP'!$A$"&amp;MATCH($J2139,SorP!$B$1:$B$6230,0))))</f>
        <v/>
      </c>
      <c r="U2139" s="238"/>
      <c r="V2139" s="270" t="e">
        <f>IF(C2139="",NA(),MATCH($B2139&amp;$C2139,'Smelter Look-up'!$J:$J,0))</f>
        <v>#N/A</v>
      </c>
      <c r="W2139" s="271"/>
      <c r="X2139" s="271">
        <f t="shared" ref="X2139:X2169" ca="1" si="304">IF(AND(C2139="Smelter not listed",OR(LEN(D2139)=0,LEN(E2139)=0)),1,0)</f>
        <v>0</v>
      </c>
      <c r="Y2139" s="271"/>
      <c r="Z2139" s="271"/>
      <c r="AB2139" s="273" t="str">
        <f t="shared" ref="AB2139:AB2169" si="305">B2139&amp;C2139</f>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 ca="1" si="306">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 ca="1" si="307">IF(AND(C2170="Smelter not listed",OR(LEN(D2170)=0,LEN(E2170)=0)),1,0)</f>
        <v>0</v>
      </c>
      <c r="Y2170" s="271"/>
      <c r="Z2170" s="271"/>
      <c r="AB2170" s="273" t="str">
        <f t="shared" ref="AB2170" si="308">B2170&amp;C2170</f>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S2202" ca="1" si="309">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X2202" ca="1" si="310">IF(AND(C2171="Smelter not listed",OR(LEN(D2171)=0,LEN(E2171)=0)),1,0)</f>
        <v>0</v>
      </c>
      <c r="Y2171" s="271"/>
      <c r="Z2171" s="271"/>
      <c r="AB2171" s="273" t="str">
        <f t="shared" ref="AB2171:AB2202" si="311">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ref="S2203:S2233" ca="1" si="312">IF(B2203="","",IF(ISERROR(MATCH($E2203,CL,0)),"Unknown",INDIRECT("'C'!$A$"&amp;MATCH($E2203,CL,0)+1)))</f>
        <v/>
      </c>
      <c r="T2203" s="222" t="str">
        <f ca="1">IF(B2203="","",IF(ISERROR(MATCH($J2203,SorP!$B$1:$B$6230,0)),"",INDIRECT("'SorP'!$A$"&amp;MATCH($J2203,SorP!$B$1:$B$6230,0))))</f>
        <v/>
      </c>
      <c r="U2203" s="238"/>
      <c r="V2203" s="270" t="e">
        <f>IF(C2203="",NA(),MATCH($B2203&amp;$C2203,'Smelter Look-up'!$J:$J,0))</f>
        <v>#N/A</v>
      </c>
      <c r="W2203" s="271"/>
      <c r="X2203" s="271">
        <f t="shared" ref="X2203:X2233" ca="1" si="313">IF(AND(C2203="Smelter not listed",OR(LEN(D2203)=0,LEN(E2203)=0)),1,0)</f>
        <v>0</v>
      </c>
      <c r="Y2203" s="271"/>
      <c r="Z2203" s="271"/>
      <c r="AB2203" s="273" t="str">
        <f t="shared" ref="AB2203:AB2233" si="314">B2203&amp;C2203</f>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 ca="1" si="315">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 ca="1" si="316">IF(AND(C2234="Smelter not listed",OR(LEN(D2234)=0,LEN(E2234)=0)),1,0)</f>
        <v>0</v>
      </c>
      <c r="Y2234" s="271"/>
      <c r="Z2234" s="271"/>
      <c r="AB2234" s="273" t="str">
        <f t="shared" ref="AB2234" si="317">B2234&amp;C2234</f>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S2266" ca="1" si="318">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X2266" ca="1" si="319">IF(AND(C2235="Smelter not listed",OR(LEN(D2235)=0,LEN(E2235)=0)),1,0)</f>
        <v>0</v>
      </c>
      <c r="Y2235" s="271"/>
      <c r="Z2235" s="271"/>
      <c r="AB2235" s="273" t="str">
        <f t="shared" ref="AB2235:AB2266" si="320">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ref="S2267:S2297" ca="1" si="321">IF(B2267="","",IF(ISERROR(MATCH($E2267,CL,0)),"Unknown",INDIRECT("'C'!$A$"&amp;MATCH($E2267,CL,0)+1)))</f>
        <v/>
      </c>
      <c r="T2267" s="222" t="str">
        <f ca="1">IF(B2267="","",IF(ISERROR(MATCH($J2267,SorP!$B$1:$B$6230,0)),"",INDIRECT("'SorP'!$A$"&amp;MATCH($J2267,SorP!$B$1:$B$6230,0))))</f>
        <v/>
      </c>
      <c r="U2267" s="238"/>
      <c r="V2267" s="270" t="e">
        <f>IF(C2267="",NA(),MATCH($B2267&amp;$C2267,'Smelter Look-up'!$J:$J,0))</f>
        <v>#N/A</v>
      </c>
      <c r="W2267" s="271"/>
      <c r="X2267" s="271">
        <f t="shared" ref="X2267:X2297" ca="1" si="322">IF(AND(C2267="Smelter not listed",OR(LEN(D2267)=0,LEN(E2267)=0)),1,0)</f>
        <v>0</v>
      </c>
      <c r="Y2267" s="271"/>
      <c r="Z2267" s="271"/>
      <c r="AB2267" s="273" t="str">
        <f t="shared" ref="AB2267:AB2297" si="323">B2267&amp;C2267</f>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 ca="1" si="324">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 ca="1" si="325">IF(AND(C2298="Smelter not listed",OR(LEN(D2298)=0,LEN(E2298)=0)),1,0)</f>
        <v>0</v>
      </c>
      <c r="Y2298" s="271"/>
      <c r="Z2298" s="271"/>
      <c r="AB2298" s="273" t="str">
        <f t="shared" ref="AB2298" si="326">B2298&amp;C2298</f>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S2330" ca="1" si="327">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X2330" ca="1" si="328">IF(AND(C2299="Smelter not listed",OR(LEN(D2299)=0,LEN(E2299)=0)),1,0)</f>
        <v>0</v>
      </c>
      <c r="Y2299" s="271"/>
      <c r="Z2299" s="271"/>
      <c r="AB2299" s="273" t="str">
        <f t="shared" ref="AB2299:AB2330" si="329">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ref="S2331:S2361" ca="1" si="330">IF(B2331="","",IF(ISERROR(MATCH($E2331,CL,0)),"Unknown",INDIRECT("'C'!$A$"&amp;MATCH($E2331,CL,0)+1)))</f>
        <v/>
      </c>
      <c r="T2331" s="222" t="str">
        <f ca="1">IF(B2331="","",IF(ISERROR(MATCH($J2331,SorP!$B$1:$B$6230,0)),"",INDIRECT("'SorP'!$A$"&amp;MATCH($J2331,SorP!$B$1:$B$6230,0))))</f>
        <v/>
      </c>
      <c r="U2331" s="238"/>
      <c r="V2331" s="270" t="e">
        <f>IF(C2331="",NA(),MATCH($B2331&amp;$C2331,'Smelter Look-up'!$J:$J,0))</f>
        <v>#N/A</v>
      </c>
      <c r="W2331" s="271"/>
      <c r="X2331" s="271">
        <f t="shared" ref="X2331:X2361" ca="1" si="331">IF(AND(C2331="Smelter not listed",OR(LEN(D2331)=0,LEN(E2331)=0)),1,0)</f>
        <v>0</v>
      </c>
      <c r="Y2331" s="271"/>
      <c r="Z2331" s="271"/>
      <c r="AB2331" s="273" t="str">
        <f t="shared" ref="AB2331:AB2361" si="332">B2331&amp;C2331</f>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 ca="1" si="333">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 ca="1" si="334">IF(AND(C2362="Smelter not listed",OR(LEN(D2362)=0,LEN(E2362)=0)),1,0)</f>
        <v>0</v>
      </c>
      <c r="Y2362" s="271"/>
      <c r="Z2362" s="271"/>
      <c r="AB2362" s="273" t="str">
        <f t="shared" ref="AB2362" si="335">B2362&amp;C2362</f>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S2394" ca="1" si="336">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X2394" ca="1" si="337">IF(AND(C2363="Smelter not listed",OR(LEN(D2363)=0,LEN(E2363)=0)),1,0)</f>
        <v>0</v>
      </c>
      <c r="Y2363" s="271"/>
      <c r="Z2363" s="271"/>
      <c r="AB2363" s="273" t="str">
        <f t="shared" ref="AB2363:AB2394" si="338">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ref="S2395:S2425" ca="1" si="339">IF(B2395="","",IF(ISERROR(MATCH($E2395,CL,0)),"Unknown",INDIRECT("'C'!$A$"&amp;MATCH($E2395,CL,0)+1)))</f>
        <v/>
      </c>
      <c r="T2395" s="222" t="str">
        <f ca="1">IF(B2395="","",IF(ISERROR(MATCH($J2395,SorP!$B$1:$B$6230,0)),"",INDIRECT("'SorP'!$A$"&amp;MATCH($J2395,SorP!$B$1:$B$6230,0))))</f>
        <v/>
      </c>
      <c r="U2395" s="238"/>
      <c r="V2395" s="270" t="e">
        <f>IF(C2395="",NA(),MATCH($B2395&amp;$C2395,'Smelter Look-up'!$J:$J,0))</f>
        <v>#N/A</v>
      </c>
      <c r="W2395" s="271"/>
      <c r="X2395" s="271">
        <f t="shared" ref="X2395:X2425" ca="1" si="340">IF(AND(C2395="Smelter not listed",OR(LEN(D2395)=0,LEN(E2395)=0)),1,0)</f>
        <v>0</v>
      </c>
      <c r="Y2395" s="271"/>
      <c r="Z2395" s="271"/>
      <c r="AB2395" s="273" t="str">
        <f t="shared" ref="AB2395:AB2425" si="341">B2395&amp;C2395</f>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 ca="1" si="342">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 ca="1" si="343">IF(AND(C2426="Smelter not listed",OR(LEN(D2426)=0,LEN(E2426)=0)),1,0)</f>
        <v>0</v>
      </c>
      <c r="Y2426" s="271"/>
      <c r="Z2426" s="271"/>
      <c r="AB2426" s="273" t="str">
        <f t="shared" ref="AB2426" si="344">B2426&amp;C2426</f>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S2458" ca="1" si="345">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X2458" ca="1" si="346">IF(AND(C2427="Smelter not listed",OR(LEN(D2427)=0,LEN(E2427)=0)),1,0)</f>
        <v>0</v>
      </c>
      <c r="Y2427" s="271"/>
      <c r="Z2427" s="271"/>
      <c r="AB2427" s="273" t="str">
        <f t="shared" ref="AB2427:AB2458" si="347">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ref="S2459:S2489" ca="1" si="348">IF(B2459="","",IF(ISERROR(MATCH($E2459,CL,0)),"Unknown",INDIRECT("'C'!$A$"&amp;MATCH($E2459,CL,0)+1)))</f>
        <v/>
      </c>
      <c r="T2459" s="222" t="str">
        <f ca="1">IF(B2459="","",IF(ISERROR(MATCH($J2459,SorP!$B$1:$B$6230,0)),"",INDIRECT("'SorP'!$A$"&amp;MATCH($J2459,SorP!$B$1:$B$6230,0))))</f>
        <v/>
      </c>
      <c r="U2459" s="238"/>
      <c r="V2459" s="270" t="e">
        <f>IF(C2459="",NA(),MATCH($B2459&amp;$C2459,'Smelter Look-up'!$J:$J,0))</f>
        <v>#N/A</v>
      </c>
      <c r="W2459" s="271"/>
      <c r="X2459" s="271">
        <f t="shared" ref="X2459:X2491" ca="1" si="349">IF(AND(C2459="Smelter not listed",OR(LEN(D2459)=0,LEN(E2459)=0)),1,0)</f>
        <v>0</v>
      </c>
      <c r="Y2459" s="271"/>
      <c r="Z2459" s="271"/>
      <c r="AB2459" s="273" t="str">
        <f t="shared" ref="AB2459:AB2489" si="350">B2459&amp;C2459</f>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 ca="1" si="35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ref="AB2490" si="352">B2490&amp;C2490</f>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 ca="1" si="353">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S2504" ca="1" si="354">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f ca="1">IF(AND(C2503="Smelter not listed",OR(LEN(D2503)=0,LEN(E2503)=0)),1,0)</f>
        <v>0</v>
      </c>
      <c r="Y2503" s="271"/>
      <c r="Z2503" s="271"/>
      <c r="AB2503" s="273" t="str">
        <f>B2503&amp;C2503</f>
        <v/>
      </c>
    </row>
    <row r="2504" spans="1:28" ht="13.8" thickBot="1">
      <c r="A2504" s="292"/>
      <c r="B2504" s="274"/>
      <c r="C2504" s="274"/>
      <c r="D2504" s="275"/>
      <c r="E2504" s="275"/>
      <c r="F2504" s="275"/>
      <c r="G2504" s="275"/>
      <c r="H2504" s="275"/>
      <c r="I2504" s="275"/>
      <c r="J2504" s="275"/>
      <c r="K2504" s="275"/>
      <c r="L2504" s="275"/>
      <c r="M2504" s="275"/>
      <c r="N2504" s="275"/>
      <c r="O2504" s="275"/>
      <c r="P2504" s="275"/>
      <c r="Q2504" s="239"/>
      <c r="R2504" s="215"/>
      <c r="S2504" s="222" t="str">
        <f t="shared" ca="1" si="354"/>
        <v/>
      </c>
      <c r="T2504" s="222" t="str">
        <f ca="1">IF(B2504="","",IF(ISERROR(MATCH($J2504,SorP!$B$1:$B$6230,0)),"",INDIRECT("'SorP'!$A$"&amp;MATCH($J2504,SorP!$B$1:$B$6230,0))))</f>
        <v/>
      </c>
      <c r="AB2504" s="272" t="str">
        <f>B2504&amp;C2504</f>
        <v/>
      </c>
    </row>
    <row r="2505" spans="1:28" ht="13.2" thickTop="1">
      <c r="U2505" s="277"/>
      <c r="V2505" s="277"/>
      <c r="W2505" s="277"/>
      <c r="X2505" s="277"/>
      <c r="Y2505" s="277"/>
      <c r="Z2505" s="277"/>
    </row>
    <row r="2506" spans="1:28">
      <c r="U2506" s="277"/>
      <c r="V2506" s="277"/>
      <c r="W2506" s="277"/>
      <c r="X2506" s="277"/>
      <c r="Y2506" s="277"/>
      <c r="Z2506" s="277"/>
    </row>
    <row r="2507" spans="1:28" ht="13.2" thickBot="1">
      <c r="U2507" s="277"/>
      <c r="V2507" s="277"/>
      <c r="W2507" s="277"/>
      <c r="X2507" s="277"/>
      <c r="Y2507" s="277"/>
      <c r="Z2507" s="277"/>
    </row>
  </sheetData>
  <sheetProtection algorithmName="SHA-512" hashValue="+r1CTYSlHrA5vV0quPApz4siblL4kNjlw364k8UbDFFp4K6xZePIO7D6iuJQBgzB8Jj55JwZVlg9LWkJJgPK3Q==" saltValue="rEh3n15PjLJFbx5dprOte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957E37C-5344-482B-8014-10D4F25AB212}"/>
    </customSheetView>
  </customSheetViews>
  <mergeCells count="3">
    <mergeCell ref="J2:O2"/>
    <mergeCell ref="B3:E3"/>
    <mergeCell ref="G3:I3"/>
  </mergeCells>
  <conditionalFormatting sqref="B1631:B2503">
    <cfRule type="expression" dxfId="37" priority="38" stopIfTrue="1">
      <formula>IF(B1631="",TRUE)</formula>
    </cfRule>
    <cfRule type="expression" dxfId="36" priority="49" stopIfTrue="1">
      <formula>IF(AND(COUNTIF(MetalSmelter,B1631&amp;C1631)=0,LEN(C1631)&gt;0),TRUE,FALSE)</formula>
    </cfRule>
  </conditionalFormatting>
  <conditionalFormatting sqref="D1631:D2503">
    <cfRule type="expression" dxfId="35" priority="32" stopIfTrue="1">
      <formula>IF(AND(LEN($C1631)&gt;0,($C1631&lt;&gt;"Smelter Not Listed")),1,0)</formula>
    </cfRule>
    <cfRule type="expression" dxfId="34" priority="57" stopIfTrue="1">
      <formula>IF(AND(D1631="",$C1631=$X$4),TRUE)</formula>
    </cfRule>
    <cfRule type="expression" dxfId="33" priority="58" stopIfTrue="1">
      <formula>IF(FIND("!",D1631),TRUE)</formula>
    </cfRule>
  </conditionalFormatting>
  <conditionalFormatting sqref="G1631:G2503">
    <cfRule type="expression" dxfId="32" priority="59" stopIfTrue="1">
      <formula>IF(FIND("Enter smelter details",G1631),TRUE)</formula>
    </cfRule>
  </conditionalFormatting>
  <conditionalFormatting sqref="E1631:E2503 R5:R2504">
    <cfRule type="expression" dxfId="31" priority="45" stopIfTrue="1">
      <formula>IF(AND(E5="",$C5=$X$4),TRUE)</formula>
    </cfRule>
    <cfRule type="expression" dxfId="30" priority="46" stopIfTrue="1">
      <formula>IF(FIND("!",E5),TRUE)</formula>
    </cfRule>
  </conditionalFormatting>
  <conditionalFormatting sqref="F1631:F2503">
    <cfRule type="expression" dxfId="29" priority="36" stopIfTrue="1">
      <formula>IF(AND(LEN($A1631)&gt;0,$A1631&lt;&gt;$F1631),TRUE,FALSE)</formula>
    </cfRule>
  </conditionalFormatting>
  <conditionalFormatting sqref="C1631:C2503">
    <cfRule type="expression" dxfId="28" priority="35" stopIfTrue="1">
      <formula>IF(AND(B1631&lt;&gt;"",C1631=""),TRUE)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62" t="str">
        <f ca="1">OFFSET(L!$C$1,MATCH("Checker"&amp;ADDRESS(ROW(),COLUMN(),4),L!$A:$A,0)-1,SL,,)</f>
        <v>To ensure all required fields have been populated before submitting to your customers review form for any line items highlighted in red</v>
      </c>
      <c r="B1" s="462"/>
      <c r="C1" s="462"/>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Knick Elektronische Messgeräte GmbH &amp; Co. KG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63">
      <c r="A6" s="103" t="str">
        <f ca="1">Declaration!B10</f>
        <v>Description of Scope:</v>
      </c>
      <c r="B6" s="102" t="str">
        <f>Declaration!D10</f>
        <v>Developing, manufacturing and sales of elektronic devices for determination of process parameters in solution. Developing, manufacturing and sales of interface devices for galvanic isolation at automation and controlling.</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Dr. Edgar Ballin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ballin@knick.de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(0)30 80191234</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Dr. Edgar Ballin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balllin@knick.de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44776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1"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102" t="s">
        <v>5</v>
      </c>
      <c r="B56" s="102" t="str">
        <f>Declaration!G77</f>
        <v>www.knick-international.com/en/about-us/code-of-conduct/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List'!AB$5:AB$2503,"Tantalum?*")&gt;0),0,1)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List'!AB$5:AB$2503,"Tin?*")&gt;0),0,1)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List'!AB$5:AB$2503,"Gold?*")&gt;0),0,1)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List'!AB$5:AB$2503,"Tungsten?*")&gt;0),0,1)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List'!C5:C2503,"Smelter not listed")=0,0,1)</f>
        <v>0</v>
      </c>
      <c r="G69" s="81">
        <f ca="1">IF(OR(SUMPRODUCT(('Smelter List'!C5:C2503="Smelter not listed")*('Smelter List'!D5:D2503=""))&gt;0,SUMPRODUCT(('Smelter List'!C5:C2503="Smelter not listed")*('Smelter List'!E5:E2503=""))&gt;0),1,0)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8" sqref="D8"/>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64" t="str">
        <f ca="1">OFFSET(L!$C$1,MATCH("Product List"&amp;ADDRESS(ROW(),COLUMN(),4),L!$A:$A,0)-1,SL,,)</f>
        <v>Completion required only if reporting level "Product (or List of Products)" selected on the 'Declaration' worksheet.</v>
      </c>
      <c r="B1" s="465"/>
      <c r="C1" s="465"/>
      <c r="D1" s="465"/>
      <c r="E1" s="145"/>
    </row>
    <row r="2" spans="1:6" ht="13.2">
      <c r="A2" s="29"/>
      <c r="B2" s="147"/>
      <c r="C2" s="147"/>
      <c r="D2"/>
      <c r="E2" s="30"/>
    </row>
    <row r="3" spans="1:6" ht="13.2">
      <c r="A3" s="29"/>
      <c r="B3" s="147"/>
      <c r="C3" s="147"/>
      <c r="D3" s="147"/>
      <c r="E3" s="30"/>
    </row>
    <row r="4" spans="1:6" ht="15.75" customHeight="1">
      <c r="A4" s="29"/>
      <c r="B4" s="463" t="s">
        <v>898</v>
      </c>
      <c r="C4" s="463"/>
      <c r="D4" s="463"/>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66" t="str">
        <f ca="1">OFFSET(L!$C$1,MATCH("General"&amp;"Cpy",L!$A:$A,0)-1,SL,,)</f>
        <v>© 2021 Responsible Minerals Initiative. All rights reserved.</v>
      </c>
      <c r="C1001" s="466"/>
      <c r="D1001" s="466"/>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66" activePane="bottomLeft" state="frozen"/>
      <selection activeCell="A4" sqref="A4"/>
      <selection pane="bottomLeft" activeCell="E81" sqref="E81"/>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6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7"/>
      <c r="C1" s="467"/>
      <c r="D1" s="467"/>
      <c r="E1" s="467"/>
      <c r="F1" s="467"/>
      <c r="G1" s="467"/>
    </row>
    <row r="2" spans="1:16">
      <c r="A2" s="468"/>
      <c r="B2" s="468"/>
      <c r="C2" s="468"/>
      <c r="D2" s="468"/>
      <c r="E2" s="468"/>
      <c r="F2" s="468"/>
      <c r="G2" s="468"/>
      <c r="H2" s="468"/>
      <c r="I2" s="468"/>
    </row>
    <row r="3" spans="1:16">
      <c r="A3" s="468"/>
      <c r="B3" s="468"/>
      <c r="C3" s="468"/>
      <c r="D3" s="468"/>
      <c r="E3" s="468"/>
      <c r="F3" s="468"/>
      <c r="G3" s="468"/>
      <c r="H3" s="468"/>
      <c r="I3" s="468"/>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1.19999999999999">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82.8">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7"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0.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2022-09-20T12:48:46Z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